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Предложение!$51:$54</definedName>
    <definedName name="OFFER_TARIFF_A_COLDVSNA_2">Предложение!$115:$118</definedName>
    <definedName name="OFFER_TARIFF_A_COLDVSNA_3">Предложение!$177:$180</definedName>
    <definedName name="OFFER_TARIFF_A_COLDVSNA_4">Предложение!$239:$242</definedName>
    <definedName name="OFFER_TARIFF_A_COLDVSNA_5">Предложение!$301:$304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<sst xmlns="http://schemas.openxmlformats.org/spreadsheetml/2006/main" count="14590" uniqueCount="3672">
  <si>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</si>
  <si>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</si>
  <si>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</si>
  <si>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</si>
  <si>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</si>
  <si>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</si>
  <si>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</si>
  <si>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</si>
  <si>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</si>
  <si>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</si>
  <si>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</si>
  <si>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</si>
  <si>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</si>
  <si>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</si>
  <si>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</si>
  <si>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</si>
  <si>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</si>
  <si>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</si>
  <si>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</si>
  <si>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</si>
  <si>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</si>
  <si>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</si>
  <si>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</si>
  <si>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</si>
  <si>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</si>
  <si>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</si>
  <si>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</si>
  <si>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</si>
  <si>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</si>
  <si>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</si>
  <si>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</si>
  <si>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</si>
  <si>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</si>
  <si>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</si>
  <si>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</si>
  <si>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</si>
  <si>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</si>
  <si>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</si>
  <si>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</si>
  <si>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</si>
  <si>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</si>
  <si>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</si>
  <si>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</si>
  <si>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</si>
  <si>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</si>
  <si>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786</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</si>
  <si>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</si>
  <si>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</si>
  <si>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</si>
  <si>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</si>
  <si>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</si>
  <si>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</si>
  <si>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</si>
  <si>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</si>
  <si>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</si>
  <si>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</si>
  <si>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</si>
  <si>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</si>
  <si>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</si>
  <si>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</si>
  <si>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</si>
  <si>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</si>
  <si>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</si>
  <si>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</si>
  <si>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</si>
  <si>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</si>
  <si>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</si>
  <si>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</si>
  <si>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</si>
  <si>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</si>
  <si>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г.Саранск, пер. Дачный, 2"А"</t>
  </si>
  <si>
    <t>Фамилия, имя, отчество руководителя</t>
  </si>
  <si>
    <t>Макаров Олег Николаевич</t>
  </si>
  <si>
    <t>Ответственный за заполнение формы</t>
  </si>
  <si>
    <t>Фамилия, имя, отчество</t>
  </si>
  <si>
    <t>Егорычева Евгения Юрьевна</t>
  </si>
  <si>
    <t>Должность</t>
  </si>
  <si>
    <t>зам. начальника ПЭО</t>
  </si>
  <si>
    <t>Контактный телефон</t>
  </si>
  <si>
    <t>(8342) 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</si>
  <si>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</si>
  <si>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</si>
  <si>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</si>
  <si>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</si>
  <si>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</si>
  <si>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</si>
  <si>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</si>
  <si>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</si>
  <si>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</si>
  <si>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</si>
  <si>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</si>
  <si>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</si>
  <si>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</si>
  <si>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</si>
  <si>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</si>
  <si>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</si>
  <si>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</si>
  <si>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</si>
  <si>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</si>
  <si>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</si>
  <si>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</si>
  <si>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</si>
  <si>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</si>
  <si>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</si>
  <si>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</si>
  <si>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</si>
  <si>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</si>
  <si>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</si>
  <si>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</si>
  <si>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</si>
  <si>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</si>
  <si>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</si>
  <si>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</si>
  <si>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</si>
  <si>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</si>
  <si>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</si>
  <si>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</si>
  <si>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</si>
  <si>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</si>
  <si>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</si>
  <si>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</si>
  <si>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</si>
  <si>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</si>
  <si>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</si>
  <si>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</si>
  <si>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</si>
  <si>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</si>
  <si>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</si>
  <si>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</si>
  <si>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</si>
  <si>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</si>
  <si>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</si>
  <si>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</si>
  <si>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</si>
  <si>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</si>
  <si>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</si>
  <si>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</si>
  <si>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</si>
  <si>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</si>
  <si>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</si>
  <si>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</si>
  <si>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</si>
  <si>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</si>
  <si>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</si>
  <si>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</si>
  <si>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</si>
  <si>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</si>
  <si>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</si>
  <si>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</si>
  <si>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</si>
  <si>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</si>
  <si>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</si>
  <si>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</si>
  <si>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</si>
  <si>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</si>
  <si>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</si>
  <si>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</si>
  <si>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</si>
  <si>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</si>
  <si>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</si>
  <si>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</si>
  <si>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</si>
  <si>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</si>
  <si>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</si>
  <si>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</si>
  <si>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</si>
  <si>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</si>
  <si>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</si>
  <si>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</si>
  <si>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</si>
  <si>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</si>
  <si>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</si>
  <si>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</si>
  <si>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</si>
  <si>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</si>
  <si>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</si>
  <si>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</si>
  <si>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</si>
  <si>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</si>
  <si>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</si>
  <si>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</si>
  <si>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</si>
  <si>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</si>
  <si>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</si>
  <si>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</si>
  <si>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</si>
  <si>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</si>
  <si>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</si>
  <si>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</si>
  <si>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</si>
  <si>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</si>
  <si>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</si>
  <si>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</si>
  <si>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</si>
  <si>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</si>
  <si>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</si>
  <si>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</si>
  <si>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</si>
  <si>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</si>
  <si>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</si>
  <si>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</si>
  <si>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</si>
  <si>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</si>
  <si>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</si>
  <si>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</si>
  <si>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</si>
  <si>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</si>
  <si>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</si>
  <si>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</si>
  <si>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</si>
  <si>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</si>
  <si>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</si>
  <si>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</si>
  <si>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</si>
  <si>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</si>
  <si>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</si>
  <si>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</si>
  <si>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</si>
  <si>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</si>
  <si>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</si>
  <si>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</si>
  <si>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</si>
  <si>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</si>
  <si>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</si>
  <si>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</si>
  <si>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</si>
  <si>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</si>
  <si>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</si>
  <si>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</si>
  <si>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</si>
  <si>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</si>
  <si>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</si>
  <si>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</si>
  <si>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</si>
  <si>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</si>
  <si>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</si>
  <si>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</si>
  <si>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</si>
  <si>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</si>
  <si>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</si>
  <si>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</si>
  <si>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</si>
  <si>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</si>
  <si>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</si>
  <si>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</si>
  <si>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</si>
  <si>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</si>
  <si>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</si>
  <si>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</si>
  <si>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</si>
  <si>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</si>
  <si>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</si>
  <si>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</si>
  <si>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</si>
  <si>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</si>
  <si>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</si>
  <si>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</si>
  <si>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</si>
  <si>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</si>
  <si>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</si>
  <si>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</si>
  <si>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</si>
  <si>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</si>
  <si>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</si>
  <si>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</si>
  <si>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</si>
  <si>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</si>
  <si>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</si>
  <si>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</si>
  <si>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</si>
  <si>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</si>
  <si>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</si>
  <si>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</si>
  <si>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</si>
  <si>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</si>
  <si>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</si>
  <si>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</si>
  <si>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</si>
  <si>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</si>
  <si>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</si>
  <si>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</si>
  <si>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</si>
  <si>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</si>
  <si>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</si>
  <si>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</si>
  <si>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</si>
  <si>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</si>
  <si>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</si>
  <si>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</si>
  <si>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</si>
  <si>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</si>
  <si>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</si>
  <si>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</si>
  <si>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</si>
  <si>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</si>
  <si>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</si>
  <si>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</si>
  <si>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</si>
  <si>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</si>
  <si>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</si>
  <si>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</si>
  <si>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</si>
  <si>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</si>
  <si>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</si>
  <si>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</si>
  <si>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</si>
  <si>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</si>
  <si>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</si>
  <si>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</si>
  <si>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</si>
  <si>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</si>
  <si>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</si>
  <si>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</si>
  <si>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</si>
  <si>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</si>
  <si>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</si>
  <si>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</si>
  <si>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</si>
  <si>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</si>
  <si>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</si>
  <si>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</si>
  <si>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</si>
  <si>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</si>
  <si>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</si>
  <si>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</si>
  <si>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</si>
  <si>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</si>
  <si>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</si>
  <si>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</si>
  <si>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</si>
  <si>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</si>
  <si>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</si>
  <si>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</si>
  <si>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</si>
  <si>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</si>
  <si>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</si>
  <si>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</si>
  <si>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</si>
  <si>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</si>
  <si>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</si>
  <si>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</si>
  <si>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</si>
  <si>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</si>
  <si>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</si>
  <si>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</si>
  <si>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</si>
  <si>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</si>
  <si>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</si>
  <si>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</si>
  <si>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</si>
  <si>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</si>
  <si>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</si>
  <si>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</si>
  <si>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</si>
  <si>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</si>
  <si>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</si>
  <si>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</si>
  <si>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</si>
  <si>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</si>
  <si>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</si>
  <si>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</si>
  <si>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</si>
  <si>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</si>
  <si>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</si>
  <si>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</si>
  <si>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</si>
  <si>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</si>
  <si>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</si>
  <si>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</si>
  <si>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</si>
  <si>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</si>
  <si>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</si>
  <si>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</si>
  <si>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</si>
  <si>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</si>
  <si>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</si>
  <si>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</si>
  <si>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</si>
  <si>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</si>
  <si>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</si>
  <si>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</si>
  <si>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</si>
  <si>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</si>
  <si>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</si>
  <si>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</si>
  <si>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</si>
  <si>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</si>
  <si>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</si>
  <si>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</si>
  <si>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</si>
  <si>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</si>
  <si>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</si>
  <si>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</si>
  <si>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</si>
  <si>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</si>
  <si>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</si>
  <si>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</si>
  <si>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</si>
  <si>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</si>
  <si>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</si>
  <si>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</si>
  <si>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</si>
  <si>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</si>
  <si>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</si>
  <si>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</si>
  <si>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</si>
  <si>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</si>
  <si>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</si>
  <si>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</si>
  <si>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</si>
  <si>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</si>
  <si>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</si>
  <si>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</si>
  <si>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</si>
  <si>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</si>
  <si>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</si>
  <si>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</si>
  <si>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</si>
  <si>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</si>
  <si>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</si>
  <si>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</si>
  <si>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</si>
  <si>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</si>
  <si>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</si>
  <si>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</si>
  <si>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</si>
  <si>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</si>
  <si>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</si>
  <si>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</si>
  <si>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</si>
  <si>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</si>
  <si>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</si>
  <si>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</si>
  <si>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</si>
  <si>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</si>
  <si>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</si>
  <si>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</si>
  <si>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</si>
  <si>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</si>
  <si>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</si>
  <si>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</si>
  <si>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</si>
  <si>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</si>
  <si>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</si>
  <si>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</si>
  <si>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</si>
  <si>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</si>
  <si>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</si>
  <si>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</si>
  <si>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</si>
  <si>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</si>
  <si>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</si>
  <si>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</si>
  <si>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</si>
  <si>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</si>
  <si>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</si>
  <si>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</si>
  <si>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</si>
  <si>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</si>
  <si>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</si>
  <si>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</si>
  <si>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</si>
  <si>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</si>
  <si>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</si>
  <si>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</si>
  <si>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</si>
  <si>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</si>
  <si>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</si>
  <si>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</si>
  <si>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</si>
  <si>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</si>
  <si>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</si>
  <si>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</si>
  <si>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</si>
  <si>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</si>
  <si>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</si>
  <si>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</si>
  <si>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</si>
  <si>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</si>
  <si>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</si>
  <si>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</si>
  <si>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</si>
  <si>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</si>
  <si>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</si>
  <si>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</si>
  <si>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</si>
  <si>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</si>
  <si>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</si>
  <si>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</si>
  <si>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</si>
  <si>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</si>
  <si>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</si>
  <si>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</si>
  <si>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</si>
  <si>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</si>
  <si>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</si>
  <si>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</si>
  <si>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по группам потребителей</t>
  </si>
  <si>
    <t>население</t>
  </si>
  <si>
    <t>население, исполнители коммунальных услуг (с НДС)</t>
  </si>
  <si>
    <t>прочие</t>
  </si>
  <si>
    <t>иные потребители (без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</si>
  <si>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</si>
  <si>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</si>
  <si>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</si>
  <si>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</si>
  <si>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</si>
  <si>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</si>
  <si>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</si>
  <si>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</si>
  <si>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</si>
  <si>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</si>
  <si>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</si>
  <si>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</si>
  <si>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</si>
  <si>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</si>
  <si>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</si>
  <si>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</si>
  <si>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</si>
  <si>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</si>
  <si>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</si>
  <si>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</si>
  <si>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</si>
  <si>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</si>
  <si>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</si>
  <si>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</si>
  <si>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</si>
  <si>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</si>
  <si>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</si>
  <si>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</si>
  <si>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</si>
  <si>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</si>
  <si>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</si>
  <si>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</si>
  <si>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</si>
  <si>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</si>
  <si>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</si>
  <si>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</si>
  <si>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</si>
  <si>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</si>
  <si>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</si>
  <si>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</si>
  <si>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</si>
  <si>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</si>
  <si>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</si>
  <si>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</si>
  <si>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</si>
  <si>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</si>
  <si>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</si>
  <si>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</si>
  <si>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</si>
  <si>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</si>
  <si>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</si>
  <si>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</si>
  <si>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</si>
  <si>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</si>
  <si>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</si>
  <si>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</si>
  <si>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</si>
  <si>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</si>
  <si>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</si>
  <si>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</si>
  <si>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</si>
  <si>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</si>
  <si>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</si>
  <si>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</si>
  <si>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</si>
  <si>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</si>
  <si>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</si>
  <si>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</si>
  <si>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</si>
  <si>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</si>
  <si>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</si>
  <si>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</si>
  <si>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</si>
  <si>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</si>
  <si>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</si>
  <si>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</si>
  <si>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</si>
  <si>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</si>
  <si>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</si>
  <si>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</si>
  <si>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</si>
  <si>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</si>
  <si>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</si>
  <si>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</si>
  <si>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</si>
  <si>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</si>
  <si>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</si>
  <si>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</si>
  <si>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</si>
  <si>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</si>
  <si>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</si>
  <si>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</si>
  <si>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</si>
  <si>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</si>
  <si>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</si>
  <si>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</si>
  <si>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</si>
  <si>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</si>
  <si>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</si>
  <si>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</si>
  <si>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</si>
  <si>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</si>
  <si>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</si>
  <si>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</si>
  <si>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</si>
  <si>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</si>
  <si>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</si>
  <si>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</si>
  <si>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</si>
  <si>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</si>
  <si>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</si>
  <si>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</si>
  <si>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</si>
  <si>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</si>
  <si>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</si>
  <si>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</si>
  <si>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</si>
  <si>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</si>
  <si>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</si>
  <si>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</si>
  <si>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</si>
  <si>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</si>
  <si>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</si>
  <si>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</si>
  <si>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</si>
  <si>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</si>
  <si>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</si>
  <si>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</si>
  <si>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</si>
  <si>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</si>
  <si>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</si>
  <si>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</si>
  <si>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</si>
  <si>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</si>
  <si>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</si>
  <si>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</si>
  <si>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</si>
  <si>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</si>
  <si>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</si>
  <si>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</si>
  <si>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</si>
  <si>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</si>
  <si>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</si>
  <si>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</si>
  <si>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</si>
  <si>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</si>
  <si>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</si>
  <si>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</si>
  <si>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</si>
  <si>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</si>
  <si>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</si>
  <si>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</si>
  <si>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</si>
  <si>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</si>
  <si>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</si>
  <si>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</si>
  <si>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</si>
  <si>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</si>
  <si>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</si>
  <si>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</si>
  <si>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</si>
  <si>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</si>
  <si>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</si>
  <si>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</si>
  <si>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</si>
  <si>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</si>
  <si>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</si>
  <si>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</si>
  <si>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</si>
  <si>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</si>
  <si>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</si>
  <si>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</si>
  <si>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</si>
  <si>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</si>
  <si>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</si>
  <si>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</si>
  <si>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</si>
  <si>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</si>
  <si>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</si>
  <si>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</si>
  <si>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</si>
  <si>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</si>
  <si>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</si>
  <si>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</si>
  <si>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</si>
  <si>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</si>
  <si>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</si>
  <si>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</si>
  <si>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</si>
  <si>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</si>
  <si>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</si>
  <si>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</si>
  <si>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</si>
  <si>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</si>
  <si>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</si>
  <si>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</si>
  <si>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</si>
  <si>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</si>
  <si>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</si>
  <si>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</si>
  <si>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</si>
  <si>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</si>
  <si>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</si>
  <si>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</si>
  <si>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</si>
  <si>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</si>
  <si>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</si>
  <si>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</si>
  <si>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</si>
  <si>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</si>
  <si>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</si>
  <si>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</si>
  <si>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</si>
  <si>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</si>
  <si>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</si>
  <si>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</si>
  <si>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</si>
  <si>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</si>
  <si>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</si>
  <si>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</si>
  <si>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</si>
  <si>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</si>
  <si>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</si>
  <si>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</si>
  <si>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</si>
  <si>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</si>
  <si>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</si>
  <si>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</si>
  <si>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</si>
  <si>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</si>
  <si>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</si>
  <si>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</si>
  <si>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</si>
  <si>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</si>
  <si>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</si>
  <si>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</si>
  <si>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</si>
  <si>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</si>
  <si>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</si>
  <si>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</si>
  <si>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</si>
  <si>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</si>
  <si>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</si>
  <si>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</si>
  <si>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</si>
  <si>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</si>
  <si>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</si>
  <si>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</si>
  <si>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</si>
  <si>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</si>
  <si>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</si>
  <si>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</si>
  <si>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</si>
  <si>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</si>
  <si>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</si>
  <si>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</si>
  <si>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</si>
  <si>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</si>
  <si>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</si>
  <si>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</si>
  <si>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</si>
  <si>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</si>
  <si>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</si>
  <si>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</si>
  <si>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</si>
  <si>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</si>
  <si>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</si>
  <si>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</si>
  <si>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</si>
  <si>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</si>
  <si>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</si>
  <si>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</si>
  <si>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</si>
  <si>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</si>
  <si>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</si>
  <si>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</si>
  <si>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</si>
  <si>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</si>
  <si>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</si>
  <si>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</si>
  <si>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</si>
  <si>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</si>
  <si>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</si>
  <si>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</si>
  <si>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</si>
  <si>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</si>
  <si>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</si>
  <si>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</si>
  <si>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</si>
  <si>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</si>
  <si>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</si>
  <si>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</si>
  <si>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</si>
  <si>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</si>
  <si>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</si>
  <si>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</si>
  <si>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</si>
  <si>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</si>
  <si>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</si>
  <si>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</si>
  <si>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</si>
  <si>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</si>
  <si>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</si>
  <si>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</si>
  <si>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</si>
  <si>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</si>
  <si>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</si>
  <si>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</si>
  <si>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</si>
  <si>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</si>
  <si>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</si>
  <si>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</si>
  <si>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</si>
  <si>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</si>
  <si>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</si>
  <si>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</si>
  <si>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</si>
  <si>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</si>
  <si>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</si>
  <si>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</si>
  <si>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</si>
  <si>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</si>
  <si>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</si>
  <si>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</si>
  <si>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</si>
  <si>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</si>
  <si>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</si>
  <si>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</si>
  <si>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</si>
  <si>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</si>
  <si>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</si>
  <si>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</si>
  <si>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</si>
  <si>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</si>
  <si>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</si>
  <si>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</si>
  <si>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</si>
  <si>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</si>
  <si>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</si>
  <si>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</si>
  <si>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</si>
  <si>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</si>
  <si>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</si>
  <si>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</si>
  <si>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</si>
  <si>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</si>
  <si>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</si>
  <si>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</si>
  <si>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</si>
  <si>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</si>
  <si>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</si>
  <si>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</si>
  <si>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</si>
  <si>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</si>
  <si>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</si>
  <si>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</si>
  <si>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</si>
  <si>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</si>
  <si>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</si>
  <si>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</si>
  <si>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</si>
  <si>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</si>
  <si>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</si>
  <si>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</si>
  <si>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</si>
  <si>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</si>
  <si>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</si>
  <si>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</si>
  <si>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</si>
  <si>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</si>
  <si>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</si>
  <si>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</si>
  <si>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</si>
  <si>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</si>
  <si>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</si>
  <si>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</si>
  <si>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</si>
  <si>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</si>
  <si>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</si>
  <si>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</si>
  <si>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</si>
  <si>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</si>
  <si>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</si>
  <si>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</si>
  <si>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</si>
  <si>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</si>
  <si>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</si>
  <si>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</si>
  <si>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</si>
  <si>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</si>
  <si>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</si>
  <si>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</si>
  <si>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</si>
  <si>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</si>
  <si>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</si>
  <si>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</si>
  <si>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</si>
  <si>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</si>
  <si>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</si>
  <si>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</si>
  <si>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</si>
  <si>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</si>
  <si>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</si>
  <si>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</si>
  <si>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</si>
  <si>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</si>
  <si>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</si>
  <si>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</si>
  <si>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</si>
  <si>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</si>
  <si>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</si>
  <si>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</si>
  <si>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</si>
  <si>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</si>
  <si>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</si>
  <si>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</si>
  <si>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</si>
  <si>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</si>
  <si>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</si>
  <si>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</si>
  <si>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</si>
  <si>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</si>
  <si>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</si>
  <si>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</si>
  <si>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</si>
  <si>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</si>
  <si>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</si>
  <si>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</si>
  <si>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</si>
  <si>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</si>
  <si>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</si>
  <si>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</si>
  <si>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</si>
  <si>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</si>
  <si>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</si>
  <si>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</si>
  <si>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</si>
  <si>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</si>
  <si>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</si>
  <si>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</si>
  <si>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</si>
  <si>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</si>
  <si>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</si>
  <si>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</si>
  <si>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</si>
  <si>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</si>
  <si>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</si>
  <si>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</si>
  <si>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</si>
  <si>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</si>
  <si>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</si>
  <si>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</si>
  <si>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</si>
  <si>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</si>
  <si>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</si>
  <si>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</si>
  <si>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</si>
  <si>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</si>
  <si>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</si>
  <si>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</si>
  <si>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</si>
  <si>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</si>
  <si>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</si>
  <si>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</si>
  <si>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</si>
  <si>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</si>
  <si>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</si>
  <si>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</si>
  <si>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</si>
  <si>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</si>
  <si>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</si>
  <si>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</si>
  <si>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</si>
  <si>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</si>
  <si>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</si>
  <si>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</si>
  <si>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</si>
  <si>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</si>
  <si>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</si>
  <si>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</si>
  <si>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</si>
  <si>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</si>
  <si>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</si>
  <si>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</si>
  <si>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</si>
  <si>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</si>
  <si>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</si>
  <si>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</si>
  <si>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</si>
  <si>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</si>
  <si>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</si>
  <si>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</si>
  <si>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</si>
  <si>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</si>
  <si>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</si>
  <si>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</si>
  <si>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</si>
  <si>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</si>
  <si>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</si>
  <si>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</si>
  <si>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</si>
  <si>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</si>
  <si>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</si>
  <si>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</si>
  <si>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</si>
  <si>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</si>
  <si>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</si>
  <si>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</si>
  <si>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</si>
  <si>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</si>
  <si>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</si>
  <si>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</si>
  <si>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</si>
  <si>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</si>
  <si>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</si>
  <si>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</si>
  <si>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</si>
  <si>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</si>
  <si>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</si>
  <si>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</si>
  <si>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</si>
  <si>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</si>
  <si>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</si>
  <si>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</si>
  <si>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</si>
  <si>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</si>
  <si>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</si>
  <si>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</si>
  <si>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</si>
  <si>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</si>
  <si>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</si>
  <si>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</si>
  <si>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</si>
  <si>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</si>
  <si>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</si>
  <si>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</si>
  <si>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</si>
  <si>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</si>
  <si>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</si>
  <si>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</si>
  <si>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</si>
  <si>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</si>
  <si>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</si>
  <si>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</si>
  <si>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</si>
  <si>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</si>
  <si>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</si>
  <si>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</si>
  <si>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</si>
  <si>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</si>
  <si>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</si>
  <si>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</si>
  <si>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</si>
  <si>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</si>
  <si>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</si>
  <si>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</si>
  <si>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</si>
  <si>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</si>
  <si>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</si>
  <si>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</si>
  <si>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</si>
  <si>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</si>
  <si>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</si>
  <si>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</si>
  <si>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</si>
  <si>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</si>
  <si>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</si>
  <si>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</si>
  <si>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</si>
  <si>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</si>
  <si>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</si>
  <si>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</si>
  <si>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</si>
  <si>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</si>
  <si>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</si>
  <si>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</si>
  <si>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</si>
  <si>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</si>
  <si>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</si>
  <si>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</si>
  <si>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</si>
  <si>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</si>
  <si>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</si>
  <si>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</si>
  <si>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</si>
  <si>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</si>
  <si>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</si>
  <si>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</si>
  <si>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</si>
  <si>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</si>
  <si>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</si>
  <si>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</si>
  <si>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</si>
  <si>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</si>
  <si>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</si>
  <si>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</si>
  <si>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</si>
  <si>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</si>
  <si>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</si>
  <si>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</si>
  <si>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</si>
  <si>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</si>
  <si>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</si>
  <si>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</si>
  <si>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</si>
  <si>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</si>
  <si>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</si>
  <si>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</si>
  <si>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</si>
  <si>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</si>
  <si>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</si>
  <si>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</si>
  <si>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</si>
  <si>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</si>
  <si>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</si>
  <si>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</si>
  <si>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</si>
  <si>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</si>
  <si>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</si>
  <si>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</si>
  <si>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</si>
  <si>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</si>
  <si>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</si>
  <si>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</si>
  <si>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</si>
  <si>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</si>
  <si>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</si>
  <si>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</si>
  <si>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</si>
  <si>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</si>
  <si>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</si>
  <si>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</si>
  <si>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</si>
  <si>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</si>
  <si>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</si>
  <si>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</si>
  <si>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</si>
  <si>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</si>
  <si>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</si>
  <si>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</si>
  <si>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</si>
  <si>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</si>
  <si>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</si>
  <si>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</si>
  <si>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</si>
  <si>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</si>
  <si>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</si>
  <si>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</si>
  <si>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</si>
  <si>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</si>
  <si>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</si>
  <si>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</si>
  <si>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</si>
  <si>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</si>
  <si>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</si>
  <si>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https://portal.eias.ru/Portal/DownloadPage.aspx?type=12&amp;guid=102fddce-b54e-44da-ab46-a2360cc7f0d8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</si>
  <si>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</si>
  <si>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</si>
  <si>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</si>
  <si>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муниципального предприятия г.о. Саранск "Саранское водопроводно-канализационное хозяйство"</t>
  </si>
  <si>
    <t>https://zakupki.gov.ru/epz/orderclause/search/results.html?searchString=1325022400&amp;morphology=on&amp;search-filter=Дате+размещения&amp;sortBy=UPDATE_DATE&amp;pageNumber=1&amp;sortDirection=false&amp;recordsPerPage=_10&amp;showLotsInfoHidden=false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</si>
  <si>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</si>
  <si>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</si>
  <si>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 xml:space="preserve">https://zakupki.gov.ru/epz/main/public/home.html </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</si>
  <si>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</si>
  <si>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search/results.html?searchString=1325022400&amp;morphology=on&amp;search-filter=Дате+размещения&amp;structuredCheckBox=on&amp;structured=true&amp;notStructured=false&amp;fz223=on&amp;sortBy=BY_MODIFY_DATE&amp;pageNumber=1&amp;sortDirection=false&amp;recordsPerPage=_10&amp;showLotsInfoHidden=false&amp;searchType=false</t>
  </si>
  <si>
    <t>Договоры на 2026 год</t>
  </si>
  <si>
    <t>https://zakupki.gov.ru/epz/contractfz223/search/results.html?searchString=1325022400&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</si>
  <si>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</si>
  <si>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</si>
  <si>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</si>
  <si>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</si>
  <si>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</si>
  <si>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</si>
  <si>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</si>
  <si>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</si>
  <si>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</si>
  <si>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</si>
  <si>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</si>
  <si>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</si>
  <si>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</si>
  <si>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</si>
  <si>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</si>
  <si>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</si>
  <si>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</si>
  <si>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</si>
  <si>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</si>
  <si>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</si>
  <si>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</si>
  <si>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</si>
  <si>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</si>
  <si>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</si>
  <si>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</si>
  <si>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</si>
  <si>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</si>
  <si>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</si>
  <si>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</si>
  <si>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</si>
  <si>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</si>
  <si>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</si>
  <si>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</si>
  <si>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</si>
  <si>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</si>
  <si>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</si>
  <si>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</si>
  <si>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</si>
  <si>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</si>
  <si>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</si>
  <si>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</si>
  <si>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</si>
  <si>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</si>
  <si>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</si>
  <si>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</si>
  <si>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</si>
  <si>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</si>
  <si>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</si>
  <si>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</si>
  <si>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</si>
  <si>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</si>
  <si>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</si>
  <si>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</si>
  <si>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</si>
  <si>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</si>
  <si>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</si>
  <si>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</si>
  <si>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</si>
  <si>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</si>
  <si>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</si>
  <si>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</si>
  <si>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</si>
  <si>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</si>
  <si>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</si>
  <si>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</si>
  <si>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</si>
  <si>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</si>
  <si>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</si>
  <si>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</si>
  <si>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</si>
  <si>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</si>
  <si>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</si>
  <si>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</si>
  <si>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</si>
  <si>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</si>
  <si>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</si>
  <si>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</si>
  <si>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</si>
  <si>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</si>
  <si>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</si>
  <si>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</si>
  <si>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</si>
  <si>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</si>
  <si>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</si>
  <si>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</si>
  <si>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</si>
  <si>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</si>
  <si>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</si>
  <si>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</si>
  <si>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</si>
  <si>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</si>
  <si>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</si>
  <si>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</si>
  <si>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</si>
  <si>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</si>
  <si>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</si>
  <si>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</si>
  <si>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</si>
  <si>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</si>
  <si>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</si>
  <si>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</si>
  <si>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</si>
  <si>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</si>
  <si>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</si>
  <si>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</si>
  <si>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</si>
  <si>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</si>
  <si>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</si>
  <si>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</si>
  <si>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</si>
  <si>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</si>
  <si>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</si>
  <si>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</si>
  <si>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</si>
  <si>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</si>
  <si>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</si>
  <si>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</si>
  <si>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</si>
  <si>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</si>
  <si>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</si>
  <si>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</si>
  <si>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</si>
  <si>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</si>
  <si>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</si>
  <si>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</si>
  <si>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</si>
  <si>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</si>
  <si>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</si>
  <si>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</si>
  <si>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</si>
  <si>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</si>
  <si>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</si>
  <si>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</si>
  <si>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</si>
  <si>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</si>
  <si>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</si>
  <si>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</si>
  <si>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</si>
  <si>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</si>
  <si>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</si>
  <si>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</si>
  <si>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</si>
  <si>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</si>
  <si>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</si>
  <si>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</si>
  <si>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</si>
  <si>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</si>
  <si>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</si>
  <si>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</si>
  <si>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</si>
  <si>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</si>
  <si>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</si>
  <si>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</si>
  <si>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</si>
  <si>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</si>
  <si>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</si>
  <si>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</si>
  <si>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</si>
  <si>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</si>
  <si>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</si>
  <si>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</si>
  <si>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</si>
  <si>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</si>
  <si>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</si>
  <si>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</si>
  <si>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</si>
  <si>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</si>
  <si>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</si>
  <si>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</si>
  <si>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</si>
  <si>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</si>
  <si>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</si>
  <si>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</si>
  <si>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</si>
  <si>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</si>
  <si>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</si>
  <si>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</si>
  <si>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</si>
  <si>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</si>
  <si>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</si>
  <si>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</si>
  <si>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</si>
  <si>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</si>
  <si>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</si>
  <si>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</si>
  <si>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</si>
  <si>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</si>
  <si>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</si>
  <si>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</si>
  <si>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</si>
  <si>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</si>
  <si>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</si>
  <si>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</si>
  <si>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</si>
  <si>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</si>
  <si>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</si>
  <si>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</si>
  <si>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</si>
  <si>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</si>
  <si>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</si>
  <si>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</si>
  <si>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</si>
  <si>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</si>
  <si>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</si>
  <si>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</si>
  <si>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</si>
  <si>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</si>
  <si>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</si>
  <si>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</si>
  <si>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</si>
  <si>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</si>
  <si>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</si>
  <si>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</si>
  <si>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</si>
  <si>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</si>
  <si>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</si>
  <si>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</si>
  <si>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</si>
  <si>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</si>
  <si>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</si>
  <si>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</si>
  <si>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</si>
  <si>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</si>
  <si>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</si>
  <si>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</si>
  <si>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</si>
  <si>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</si>
  <si>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</si>
  <si>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</si>
  <si>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</si>
  <si>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</si>
  <si>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</si>
  <si>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</si>
  <si>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</si>
  <si>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</si>
  <si>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</si>
  <si>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</si>
  <si>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</si>
  <si>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</si>
  <si>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</si>
  <si>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</si>
  <si>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</si>
  <si>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</si>
  <si>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</si>
  <si>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</si>
  <si>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</si>
  <si>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</si>
  <si>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</si>
  <si>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</si>
  <si>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</si>
  <si>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</si>
  <si>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</si>
  <si>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</si>
  <si>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</si>
  <si>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</si>
  <si>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</si>
  <si>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</si>
  <si>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</si>
  <si>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</si>
  <si>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</si>
  <si>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</si>
  <si>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</si>
  <si>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</si>
  <si>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</si>
  <si>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</si>
  <si>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</si>
  <si>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</si>
  <si>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</si>
  <si>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</si>
  <si>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</si>
  <si>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</si>
  <si>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</si>
  <si>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</si>
  <si>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</si>
  <si>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</si>
  <si>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</si>
  <si>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</si>
  <si>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</si>
  <si>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</si>
  <si>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</si>
  <si>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</si>
  <si>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</si>
  <si>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</si>
  <si>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</si>
  <si>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</si>
  <si>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</si>
  <si>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</si>
  <si>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</si>
  <si>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</si>
  <si>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</si>
  <si>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</si>
  <si>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</si>
  <si>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</si>
  <si>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</si>
  <si>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</si>
  <si>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</si>
  <si>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</si>
  <si>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</si>
  <si>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</si>
  <si>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</si>
  <si>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</si>
  <si>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</si>
  <si>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</si>
  <si>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</si>
  <si>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</si>
  <si>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</si>
  <si>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</si>
  <si>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</si>
  <si>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</si>
  <si>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</si>
  <si>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</si>
  <si>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</si>
  <si>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</si>
  <si>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</si>
  <si>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</si>
  <si>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</si>
  <si>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</si>
  <si>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</si>
  <si>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</si>
  <si>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</si>
  <si>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</si>
  <si>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</si>
  <si>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</si>
  <si>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</si>
  <si>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</si>
  <si>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</si>
  <si>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</si>
  <si>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</si>
  <si>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</si>
  <si>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</si>
  <si>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</si>
  <si>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</si>
  <si>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</si>
  <si>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</si>
  <si>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</si>
  <si>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</si>
  <si>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</si>
  <si>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</si>
  <si>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</si>
  <si>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</si>
  <si>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</si>
  <si>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</si>
  <si>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</si>
  <si>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</si>
  <si>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</si>
  <si>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</si>
  <si>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</si>
  <si>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</si>
  <si>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</si>
  <si>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</si>
  <si>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</si>
  <si>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</si>
  <si>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</si>
  <si>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</si>
  <si>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</si>
  <si>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</si>
  <si>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</si>
  <si>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</si>
  <si>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</si>
  <si>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</si>
  <si>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</si>
  <si>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</si>
  <si>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</si>
  <si>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</si>
  <si>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</si>
  <si>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</si>
  <si>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</si>
  <si>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</si>
  <si>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</si>
  <si>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</si>
  <si>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</si>
  <si>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</si>
  <si>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</si>
  <si>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</si>
  <si>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</si>
  <si>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</si>
  <si>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</si>
  <si>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</si>
  <si>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</si>
  <si>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</si>
  <si>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</si>
  <si>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</si>
  <si>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</si>
  <si>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</si>
  <si>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</si>
  <si>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</si>
  <si>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</si>
  <si>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</si>
  <si>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</si>
  <si>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</si>
  <si>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</si>
  <si>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</si>
  <si>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</si>
  <si>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</si>
  <si>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</si>
  <si>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</si>
  <si>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</si>
  <si>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</si>
  <si>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</si>
  <si>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</si>
  <si>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</si>
  <si>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</si>
  <si>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</si>
  <si>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</si>
  <si>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</si>
  <si>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</si>
  <si>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</si>
  <si>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</si>
  <si>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</si>
  <si>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</si>
  <si>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</si>
  <si>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</si>
  <si>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</si>
  <si>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</si>
  <si>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</si>
  <si>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</si>
  <si>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</si>
  <si>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</si>
  <si>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</si>
  <si>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</si>
  <si>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</si>
  <si>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</si>
  <si>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</si>
  <si>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</si>
  <si>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</si>
  <si>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</si>
  <si>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</si>
  <si>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</si>
  <si>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</si>
  <si>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</si>
  <si>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</si>
  <si>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</si>
  <si>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</si>
  <si>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</si>
  <si>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</si>
  <si>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</si>
  <si>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</si>
  <si>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</si>
  <si>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</si>
  <si>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</si>
  <si>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</si>
  <si>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</si>
  <si>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</si>
  <si>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</si>
  <si>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</si>
  <si>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</si>
  <si>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</si>
  <si>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</si>
  <si>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</si>
  <si>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</si>
  <si>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</si>
  <si>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</si>
  <si>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</si>
  <si>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</si>
  <si>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</si>
  <si>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</si>
  <si>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</si>
  <si>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</si>
  <si>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</si>
  <si>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</si>
  <si>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</si>
  <si>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</si>
  <si>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</si>
  <si>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</si>
  <si>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</si>
  <si>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</si>
  <si>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</si>
  <si>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</si>
  <si>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</si>
  <si>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</si>
  <si>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</si>
  <si>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</si>
  <si>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</si>
  <si>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</si>
  <si>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</si>
  <si>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</si>
  <si>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</si>
  <si>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</si>
  <si>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</si>
  <si>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</si>
  <si>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</si>
  <si>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</si>
  <si>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</si>
  <si>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</si>
  <si>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</si>
  <si>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</si>
  <si>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</si>
  <si>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</si>
  <si>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</si>
  <si>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</si>
  <si>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</si>
  <si>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</si>
  <si>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</si>
  <si>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</si>
  <si>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</si>
  <si>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</si>
  <si>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</si>
  <si>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</si>
  <si>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</si>
  <si>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</si>
  <si>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</si>
  <si>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</si>
  <si>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</si>
  <si>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</si>
  <si>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</si>
  <si>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</si>
  <si>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</si>
  <si>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</si>
  <si>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</si>
  <si>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</si>
  <si>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</si>
  <si>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</si>
  <si>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</si>
  <si>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</si>
  <si>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</si>
  <si>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</si>
  <si>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</si>
  <si>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</si>
  <si>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</si>
  <si>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</si>
  <si>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</si>
  <si>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</si>
  <si>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</si>
  <si>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</si>
  <si>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</si>
  <si>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</si>
  <si>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</si>
  <si>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</si>
  <si>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</si>
  <si>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</si>
  <si>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</si>
  <si>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</si>
  <si>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</si>
  <si>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</si>
  <si>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</si>
  <si>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</si>
  <si>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</si>
  <si>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</si>
  <si>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</si>
  <si>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</si>
  <si>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</si>
  <si>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</si>
  <si>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</si>
  <si>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</si>
  <si>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</si>
  <si>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</si>
  <si>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</si>
  <si>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</si>
  <si>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</si>
  <si>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</si>
  <si>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</si>
  <si>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</si>
  <si>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</si>
  <si>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</si>
  <si>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</si>
  <si>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</si>
  <si>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</si>
  <si>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</si>
  <si>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</si>
  <si>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</si>
  <si>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</si>
  <si>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</si>
  <si>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</si>
  <si>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</si>
  <si>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</si>
  <si>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</si>
  <si>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</si>
  <si>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</si>
  <si>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</si>
  <si>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</si>
  <si>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</si>
  <si>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</si>
  <si>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</si>
  <si>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</si>
  <si>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</si>
  <si>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</si>
  <si>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</si>
  <si>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</si>
  <si>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</si>
  <si>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</si>
  <si>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</si>
  <si>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</si>
  <si>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</si>
  <si>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</si>
  <si>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</si>
  <si>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</si>
  <si>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</si>
  <si>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</si>
  <si>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</si>
  <si>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</si>
  <si>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</si>
  <si>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</si>
  <si>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</si>
  <si>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</si>
  <si>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</si>
  <si>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</si>
  <si>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</si>
  <si>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</si>
  <si>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</si>
  <si>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</si>
  <si>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</si>
  <si>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</si>
  <si>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</si>
  <si>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</si>
  <si>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</si>
  <si>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</si>
  <si>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</si>
  <si>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</si>
  <si>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</si>
  <si>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</si>
  <si>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</si>
  <si>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</si>
  <si>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</si>
  <si>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</si>
  <si>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</si>
  <si>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</si>
  <si>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</si>
  <si>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</si>
  <si>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</si>
  <si>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</si>
  <si>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</si>
  <si>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</si>
  <si>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</si>
  <si>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</si>
  <si>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</si>
  <si>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</si>
  <si>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</si>
  <si>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</si>
  <si>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</si>
  <si>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</si>
  <si>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</si>
  <si>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</si>
  <si>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</si>
  <si>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</si>
  <si>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</si>
  <si>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</si>
  <si>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</si>
  <si>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</si>
  <si>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</si>
  <si>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</si>
  <si>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</si>
  <si>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</si>
  <si>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</si>
  <si>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</si>
  <si>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</si>
  <si>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</si>
  <si>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</si>
  <si>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</si>
  <si>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</si>
  <si>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</si>
  <si>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</si>
  <si>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</si>
  <si>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</si>
  <si>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</si>
  <si>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</si>
  <si>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</si>
  <si>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</si>
  <si>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</si>
  <si>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</si>
  <si>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</si>
  <si>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</si>
  <si>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</si>
  <si>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</si>
  <si>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</si>
  <si>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</si>
  <si>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</si>
  <si>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</si>
  <si>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</si>
  <si>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</si>
  <si>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</si>
  <si>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</si>
  <si>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</si>
  <si>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</si>
  <si>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</si>
  <si>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</si>
  <si>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</si>
  <si>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</si>
  <si>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</si>
  <si>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</si>
  <si>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</si>
  <si>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</si>
  <si>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</si>
  <si>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</si>
  <si>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</si>
  <si>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</si>
  <si>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</si>
  <si>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</si>
  <si>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</si>
  <si>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</si>
  <si>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</si>
  <si>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</si>
  <si>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</si>
  <si>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</si>
  <si>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</si>
  <si>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</si>
  <si>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</si>
  <si>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</si>
  <si>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</si>
  <si>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</si>
  <si>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</si>
  <si>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</si>
  <si>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</si>
  <si>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</si>
  <si>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</si>
  <si>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</si>
  <si>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</si>
  <si>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</si>
  <si>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</si>
  <si>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</si>
  <si>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</si>
  <si>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</si>
  <si>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</si>
  <si>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</si>
  <si>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</si>
  <si>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</si>
  <si>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</si>
  <si>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</si>
  <si>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</si>
  <si>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</si>
  <si>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</si>
  <si>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</si>
  <si>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</si>
  <si>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</si>
  <si>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</si>
  <si>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</si>
  <si>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</si>
  <si>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</si>
  <si>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</si>
  <si>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</si>
  <si>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</si>
  <si>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</si>
  <si>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</si>
  <si>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</si>
  <si>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</si>
  <si>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</si>
  <si>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</si>
  <si>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</si>
  <si>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</si>
  <si>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с 01.01.2027 г. по 31.12.2027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</si>
  <si>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</si>
  <si>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</si>
  <si>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</si>
  <si>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</si>
  <si>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</si>
  <si>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</si>
  <si>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</si>
  <si>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</si>
  <si>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</si>
  <si>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</si>
  <si>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</si>
  <si>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</si>
  <si>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</si>
  <si>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</si>
  <si>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</si>
  <si>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</si>
  <si>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</si>
  <si>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</si>
  <si>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</si>
  <si>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</si>
  <si>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</si>
  <si>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</si>
  <si>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</si>
  <si>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</si>
  <si>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</si>
  <si>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</si>
  <si>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</si>
  <si>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</si>
  <si>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</si>
  <si>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</si>
  <si>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</si>
  <si>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</si>
  <si>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</si>
  <si>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</si>
  <si>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</si>
  <si>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</si>
  <si>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</si>
  <si>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</si>
  <si>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</si>
  <si>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</si>
  <si>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</si>
  <si>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</si>
  <si>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</si>
  <si>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</si>
  <si>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</si>
  <si>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</si>
  <si>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</si>
  <si>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</si>
  <si>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</si>
  <si>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</si>
  <si>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</si>
  <si>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</si>
  <si>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</si>
  <si>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</si>
  <si>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</si>
  <si>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</si>
  <si>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</si>
  <si>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</si>
  <si>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</si>
  <si>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</si>
  <si>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</si>
  <si>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</si>
  <si>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</si>
  <si>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</si>
  <si>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</si>
  <si>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</si>
  <si>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</si>
  <si>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</si>
  <si>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</si>
  <si>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</si>
  <si>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</si>
  <si>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</si>
  <si>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</si>
  <si>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</si>
  <si>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</si>
  <si>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</si>
  <si>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</si>
  <si>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</si>
  <si>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</si>
  <si>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</si>
  <si>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</si>
  <si>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</si>
  <si>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</si>
  <si>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</si>
  <si>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</si>
  <si>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</si>
  <si>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</si>
  <si>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</si>
  <si>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</si>
  <si>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</si>
  <si>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</si>
  <si>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</si>
  <si>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</si>
  <si>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</si>
  <si>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</si>
  <si>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</si>
  <si>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</si>
  <si>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</si>
  <si>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</si>
  <si>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</si>
  <si>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</si>
  <si>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</si>
  <si>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</si>
  <si>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</si>
  <si>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</si>
  <si>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</si>
  <si>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</si>
  <si>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</si>
  <si>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</si>
  <si>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</si>
  <si>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</si>
  <si>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</si>
  <si>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</si>
  <si>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</si>
  <si>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</si>
  <si>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</si>
  <si>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</si>
  <si>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</si>
  <si>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</si>
  <si>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</si>
  <si>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</si>
  <si>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</si>
  <si>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</si>
  <si>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</si>
  <si>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</si>
  <si>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</si>
  <si>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</si>
  <si>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</si>
  <si>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</si>
  <si>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</si>
  <si>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</si>
  <si>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</si>
  <si>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</si>
  <si>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</si>
  <si>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</si>
  <si>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</si>
  <si>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</si>
  <si>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</si>
  <si>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</si>
  <si>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</si>
  <si>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</si>
  <si>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</si>
  <si>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</si>
  <si>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</si>
  <si>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</si>
  <si>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</si>
  <si>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</si>
  <si>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</si>
  <si>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</si>
  <si>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</si>
  <si>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</si>
  <si>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</si>
  <si>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</si>
  <si>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</si>
  <si>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</si>
  <si>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</si>
  <si>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</si>
  <si>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</si>
  <si>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</si>
  <si>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</si>
  <si>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</si>
  <si>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</si>
  <si>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</si>
  <si>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</si>
  <si>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</si>
  <si>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</si>
  <si>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</si>
  <si>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</si>
  <si>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</si>
  <si>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</si>
  <si>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</si>
  <si>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</si>
  <si>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</si>
  <si>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</si>
  <si>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</si>
  <si>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</si>
  <si>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</si>
  <si>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</si>
  <si>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</si>
  <si>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</si>
  <si>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</si>
  <si>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</si>
  <si>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</si>
  <si>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</si>
  <si>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</si>
  <si>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</si>
  <si>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</si>
  <si>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</si>
  <si>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</si>
  <si>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</si>
  <si>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</si>
  <si>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</si>
  <si>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</si>
  <si>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</si>
  <si>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</si>
  <si>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</si>
  <si>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</si>
  <si>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</si>
  <si>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</si>
  <si>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</si>
  <si>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</si>
  <si>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</si>
  <si>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</si>
  <si>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</si>
  <si>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</si>
  <si>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</si>
  <si>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</si>
  <si>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</si>
  <si>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</si>
  <si>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</si>
  <si>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</si>
  <si>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</si>
  <si>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</si>
  <si>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</si>
  <si>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</si>
  <si>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</si>
  <si>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</si>
  <si>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</si>
  <si>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</si>
  <si>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</si>
  <si>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</si>
  <si>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</si>
  <si>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</si>
  <si>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</si>
  <si>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</si>
  <si>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</si>
  <si>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</si>
  <si>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</si>
  <si>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</si>
  <si>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</si>
  <si>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</si>
  <si>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</si>
  <si>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</si>
  <si>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</si>
  <si>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</si>
  <si>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</si>
  <si>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</si>
  <si>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</si>
  <si>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</si>
  <si>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</si>
  <si>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</si>
  <si>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</si>
  <si>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</si>
  <si>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</si>
  <si>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</si>
  <si>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</si>
  <si>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</si>
  <si>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</si>
  <si>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</si>
  <si>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</si>
  <si>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</si>
  <si>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</si>
  <si>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</si>
  <si>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</si>
  <si>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</si>
  <si>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</si>
  <si>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</si>
  <si>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</si>
  <si>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</si>
  <si>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</si>
  <si>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</si>
  <si>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</si>
  <si>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</si>
  <si>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</si>
  <si>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</si>
  <si>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</si>
  <si>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</si>
  <si>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</si>
  <si>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</si>
  <si>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</si>
  <si>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</si>
  <si>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</si>
  <si>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</si>
  <si>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</si>
  <si>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</si>
  <si>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</si>
  <si>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</si>
  <si>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</si>
  <si>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</si>
  <si>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</si>
  <si>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</si>
  <si>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</si>
  <si>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</si>
  <si>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</si>
  <si>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</si>
  <si>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</si>
  <si>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</si>
  <si>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</si>
  <si>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</si>
  <si>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</si>
  <si>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</si>
  <si>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</si>
  <si>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</si>
  <si>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</si>
  <si>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</si>
  <si>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</si>
  <si>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</si>
  <si>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</si>
  <si>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</si>
  <si>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</si>
  <si>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</si>
  <si>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</si>
  <si>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</si>
  <si>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</si>
  <si>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</si>
  <si>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</si>
  <si>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</si>
  <si>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</si>
  <si>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</si>
  <si>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</si>
  <si>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</si>
  <si>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</si>
  <si>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</si>
  <si>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</si>
  <si>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</si>
  <si>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</si>
  <si>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</si>
  <si>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</si>
  <si>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</si>
  <si>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</si>
  <si>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</si>
  <si>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</si>
  <si>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</si>
  <si>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</si>
  <si>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</si>
  <si>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</si>
  <si>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</si>
  <si>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</si>
  <si>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</si>
  <si>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</si>
  <si>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</si>
  <si>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</si>
  <si>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</si>
  <si>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</si>
  <si>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</si>
  <si>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</si>
  <si>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</si>
  <si>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</si>
  <si>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</si>
  <si>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</si>
  <si>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</si>
  <si>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</si>
  <si>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</si>
  <si>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</si>
  <si>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</si>
  <si>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</si>
  <si>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</si>
  <si>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</si>
  <si>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</si>
  <si>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</si>
  <si>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</si>
  <si>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</si>
  <si>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</si>
  <si>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</si>
  <si>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</si>
  <si>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</si>
  <si>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</si>
  <si>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</si>
  <si>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</si>
  <si>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</si>
  <si>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</si>
  <si>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</si>
  <si>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</si>
  <si>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</si>
  <si>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</si>
  <si>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</si>
  <si>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</si>
  <si>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</si>
  <si>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</si>
  <si>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</si>
  <si>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</si>
  <si>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</si>
  <si>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</si>
  <si>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</si>
  <si>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</si>
  <si>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</si>
  <si>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</si>
  <si>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</si>
  <si>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</si>
  <si>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</si>
  <si>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</si>
  <si>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</si>
  <si>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</si>
  <si>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</si>
  <si>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</si>
  <si>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</si>
  <si>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</si>
  <si>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</si>
  <si>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</si>
  <si>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</si>
  <si>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</si>
  <si>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</si>
  <si>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</si>
  <si>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</si>
  <si>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</si>
  <si>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</si>
  <si>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</si>
  <si>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</si>
  <si>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</si>
  <si>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</si>
  <si>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</si>
  <si>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</si>
  <si>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</si>
  <si>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</si>
  <si>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</si>
  <si>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</si>
  <si>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</si>
  <si>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</si>
  <si>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</si>
  <si>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</si>
  <si>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</si>
  <si>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</si>
  <si>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</si>
  <si>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</si>
  <si>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</si>
  <si>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</si>
  <si>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</si>
  <si>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</si>
  <si>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</si>
  <si>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</si>
  <si>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</si>
  <si>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</si>
  <si>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</si>
  <si>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</si>
  <si>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</si>
  <si>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</si>
  <si>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</si>
  <si>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</si>
  <si>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</si>
  <si>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</si>
  <si>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</si>
  <si>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</si>
  <si>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</si>
  <si>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</si>
  <si>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</si>
  <si>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</si>
  <si>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</si>
  <si>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</si>
  <si>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</si>
  <si>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</si>
  <si>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</si>
  <si>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</si>
  <si>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</si>
  <si>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</si>
  <si>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</si>
  <si>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</si>
  <si>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</si>
  <si>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</si>
  <si>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</si>
  <si>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</si>
  <si>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</si>
  <si>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</si>
  <si>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</si>
  <si>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</si>
  <si>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</si>
  <si>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</si>
  <si>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</si>
  <si>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</si>
  <si>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</si>
  <si>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</si>
  <si>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</si>
  <si>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</si>
  <si>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</si>
  <si>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</si>
  <si>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</si>
  <si>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</si>
  <si>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</si>
  <si>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</si>
  <si>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</si>
  <si>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</si>
  <si>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</si>
  <si>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</si>
  <si>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</si>
  <si>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</si>
  <si>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</si>
  <si>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</si>
  <si>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</si>
  <si>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</si>
  <si>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</si>
  <si>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28-01-2026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</si>
  <si>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</si>
  <si>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</si>
  <si>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</si>
  <si>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</si>
  <si>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</si>
  <si>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</si>
  <si>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</si>
  <si>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</si>
  <si>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</si>
  <si>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</si>
  <si>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</si>
  <si>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</si>
  <si>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</si>
  <si>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</si>
  <si>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</si>
  <si>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</si>
  <si>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</si>
  <si>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</si>
  <si>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</si>
  <si>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</si>
  <si>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</si>
  <si>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</si>
  <si>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</si>
  <si>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</si>
  <si>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</si>
  <si>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</si>
  <si>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</si>
  <si>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</si>
  <si>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</si>
  <si>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</si>
  <si>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</si>
  <si>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</si>
  <si>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</si>
  <si>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</si>
  <si>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</si>
  <si>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</si>
  <si>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</si>
  <si>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</si>
  <si>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</si>
  <si>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</si>
  <si>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</si>
  <si>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</si>
  <si>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</si>
  <si>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</si>
  <si>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</si>
  <si>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</si>
  <si>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</si>
  <si>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</si>
  <si>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</si>
  <si>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</si>
  <si>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</si>
  <si>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</si>
  <si>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</si>
  <si>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</si>
  <si>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</si>
  <si>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</si>
  <si>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</si>
  <si>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</si>
  <si>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</si>
  <si>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</si>
  <si>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</si>
  <si>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</si>
  <si>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</si>
  <si>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</si>
  <si>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</si>
  <si>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</si>
  <si>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</si>
  <si>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</si>
  <si>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</si>
  <si>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</si>
  <si>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</si>
  <si>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</si>
  <si>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</si>
  <si>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</si>
  <si>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</si>
  <si>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</si>
  <si>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</si>
  <si>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</si>
  <si>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</si>
  <si>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</si>
  <si>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</si>
  <si>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</si>
  <si>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</si>
  <si>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</si>
  <si>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</si>
  <si>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</si>
  <si>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</si>
  <si>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</si>
  <si>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</si>
  <si>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</si>
  <si>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</si>
  <si>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</si>
  <si>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</si>
  <si>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</si>
  <si>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</si>
  <si>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</si>
  <si>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</si>
  <si>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</si>
  <si>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</si>
  <si>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</si>
  <si>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</si>
  <si>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</si>
  <si>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</si>
  <si>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</si>
  <si>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</si>
  <si>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</si>
  <si>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</si>
  <si>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</si>
  <si>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</si>
  <si>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</si>
  <si>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</si>
  <si>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</si>
  <si>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</si>
  <si>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</si>
  <si>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</si>
  <si>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</si>
  <si>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</si>
  <si>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</si>
  <si>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</si>
  <si>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</si>
  <si>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</si>
  <si>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</si>
  <si>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</si>
  <si>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</si>
  <si>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</si>
  <si>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</si>
  <si>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</si>
  <si>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</si>
  <si>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</si>
  <si>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</si>
  <si>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</si>
  <si>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</si>
  <si>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</si>
  <si>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</si>
  <si>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</si>
  <si>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</si>
  <si>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</si>
  <si>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</si>
  <si>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</si>
  <si>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</si>
  <si>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</si>
  <si>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09-12-2024 00:00:00</t>
  </si>
  <si>
    <t>31196575</t>
  </si>
  <si>
    <t>МП "Плодопитвода"</t>
  </si>
  <si>
    <t>1324002602</t>
  </si>
  <si>
    <t>31-05-2018 00:00:00</t>
  </si>
  <si>
    <t>30-09-2024 00:00:00</t>
  </si>
  <si>
    <t>28456943</t>
  </si>
  <si>
    <t>МП "Плодопитомническое ЖКХ"</t>
  </si>
  <si>
    <t>1324000796</t>
  </si>
  <si>
    <t>18-06-2013 00:00:00</t>
  </si>
  <si>
    <t>02-10-2024 00:00:00</t>
  </si>
  <si>
    <t>26531223</t>
  </si>
  <si>
    <t>МП "Чамзинкаводоканал"</t>
  </si>
  <si>
    <t>1322122252</t>
  </si>
  <si>
    <t>18-10-2024 00:00:00</t>
  </si>
  <si>
    <t>31716549</t>
  </si>
  <si>
    <t>МП ГП Ковылкино "Водоканал"</t>
  </si>
  <si>
    <t>1300006887</t>
  </si>
  <si>
    <t>31196726</t>
  </si>
  <si>
    <t>МУП "Водоканал+"</t>
  </si>
  <si>
    <t>1322001360</t>
  </si>
  <si>
    <t>14-05-2018 00:00:00</t>
  </si>
  <si>
    <t>31212378</t>
  </si>
  <si>
    <t>МУП "ЖКХ "Водоканал"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</si>
  <si>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</si>
  <si>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</si>
  <si>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</si>
  <si>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</si>
  <si>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</si>
  <si>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</si>
  <si>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</si>
  <si>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</si>
  <si>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</si>
  <si>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</si>
  <si>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</si>
  <si>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</si>
  <si>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</si>
  <si>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</si>
  <si>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</si>
  <si>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</si>
  <si>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</si>
  <si>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</si>
  <si>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</si>
  <si>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</si>
  <si>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</si>
  <si>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</si>
  <si>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</si>
  <si>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</si>
  <si>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</si>
  <si>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</si>
  <si>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</si>
  <si>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</si>
  <si>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</si>
  <si>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</si>
  <si>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</si>
  <si>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</si>
  <si>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</si>
  <si>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</si>
  <si>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</si>
  <si>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</si>
  <si>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</si>
  <si>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</si>
  <si>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</si>
  <si>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</si>
  <si>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</si>
  <si>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</si>
  <si>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</si>
  <si>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</si>
  <si>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</si>
  <si>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</si>
  <si>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</si>
  <si>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</si>
  <si>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30-05-2025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</si>
  <si>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</si>
  <si>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</si>
  <si>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</si>
  <si>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</si>
  <si>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</si>
  <si>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</si>
  <si>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</si>
  <si>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</si>
  <si>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</si>
  <si>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</si>
  <si>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</si>
  <si>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</si>
  <si>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</si>
  <si>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</si>
  <si>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</si>
  <si>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</si>
  <si>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</si>
  <si>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</si>
  <si>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</si>
  <si>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</si>
  <si>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</si>
  <si>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</si>
  <si>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02-04-2025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</si>
  <si>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</si>
  <si>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</si>
  <si>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</si>
  <si>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</si>
  <si>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</si>
  <si>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</si>
  <si>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</si>
  <si>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</si>
  <si>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</si>
  <si>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</si>
  <si>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</si>
  <si>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</si>
  <si>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</si>
  <si>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18-12-2025 00:00:00</t>
  </si>
  <si>
    <t>26370687</t>
  </si>
  <si>
    <t>ООО РЭП "Дубенское"</t>
  </si>
  <si>
    <t>1306076390</t>
  </si>
  <si>
    <t>130601001</t>
  </si>
  <si>
    <t>20-12-2023 00:00:00</t>
  </si>
  <si>
    <t>29647713</t>
  </si>
  <si>
    <t>СПОК "Кочелаевский"</t>
  </si>
  <si>
    <t>1323123273</t>
  </si>
  <si>
    <t>20-12-2005 00:00:00</t>
  </si>
  <si>
    <t>26370707</t>
  </si>
  <si>
    <t>Темниковское МУП "Жилкомхоз"</t>
  </si>
  <si>
    <t>1319110708</t>
  </si>
  <si>
    <t>28-11-2024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</si>
  <si>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</si>
  <si>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</si>
  <si>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</si>
  <si>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</si>
  <si>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</si>
  <si>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</si>
  <si>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</si>
  <si>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</si>
  <si>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</si>
  <si>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</si>
  <si>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</si>
  <si>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</si>
  <si>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</si>
  <si>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</si>
  <si>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</si>
  <si>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</si>
  <si>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</si>
  <si>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</si>
  <si>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</si>
  <si>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</si>
  <si>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</si>
  <si>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</si>
  <si>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17-07-2024 00:00:00</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</si>
  <si>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</si>
  <si>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</si>
  <si>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</si>
  <si>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</si>
  <si>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</si>
  <si>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</si>
  <si>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</si>
  <si>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</si>
  <si>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</si>
  <si>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</si>
  <si>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</si>
  <si>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</si>
  <si>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</si>
  <si>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</si>
  <si>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</si>
  <si>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</si>
  <si>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</si>
  <si>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</si>
  <si>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</si>
  <si>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</si>
  <si>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</si>
  <si>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</si>
  <si>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</si>
  <si>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</si>
  <si>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</si>
  <si>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</si>
  <si>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</si>
  <si>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</si>
  <si>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</si>
  <si>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</si>
  <si>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</si>
  <si>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</si>
  <si>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</si>
  <si>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</si>
  <si>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</si>
  <si>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</si>
  <si>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</si>
  <si>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</si>
  <si>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</si>
  <si>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</si>
  <si>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</si>
  <si>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</si>
  <si>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</si>
  <si>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</si>
  <si>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</si>
  <si>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</si>
  <si>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</si>
  <si>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</si>
  <si>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</si>
  <si>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</si>
  <si>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</si>
  <si>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</si>
  <si>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</si>
  <si>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</si>
  <si>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</si>
  <si>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</si>
  <si>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</si>
  <si>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</si>
  <si>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</si>
  <si>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</si>
  <si>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</si>
  <si>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</si>
  <si>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</si>
  <si>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</si>
  <si>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</si>
  <si>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</si>
  <si>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</si>
  <si>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</si>
  <si>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</si>
  <si>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</si>
  <si>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</si>
  <si>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</si>
  <si>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</si>
  <si>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</si>
  <si>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</si>
  <si>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</si>
  <si>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</si>
  <si>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</si>
  <si>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</si>
  <si>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</si>
  <si>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</si>
  <si>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</si>
  <si>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</si>
  <si>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</si>
  <si>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</si>
  <si>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</si>
  <si>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</si>
  <si>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</si>
  <si>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</si>
  <si>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</si>
  <si>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</si>
  <si>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</si>
  <si>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</si>
  <si>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</si>
  <si>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</si>
  <si>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</si>
  <si>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</si>
  <si>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</si>
  <si>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</si>
  <si>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</si>
  <si>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</si>
  <si>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</si>
  <si>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</si>
  <si>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</si>
  <si>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</si>
  <si>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</si>
  <si>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</si>
  <si>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</si>
  <si>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</si>
  <si>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</si>
  <si>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</si>
  <si>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</si>
  <si>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</si>
  <si>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</si>
  <si>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</si>
  <si>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</si>
  <si>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</si>
  <si>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</si>
  <si>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</si>
  <si>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</si>
  <si>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</si>
  <si>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</si>
  <si>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</si>
  <si>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</si>
  <si>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</si>
  <si>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</si>
  <si>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</si>
  <si>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</si>
  <si>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</si>
  <si>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</si>
  <si>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</si>
  <si>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</si>
  <si>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</si>
  <si>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</si>
  <si>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</si>
  <si>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</si>
  <si>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</si>
  <si>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</si>
  <si>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</si>
  <si>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</si>
  <si>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</si>
  <si>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</si>
  <si>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</si>
  <si>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</si>
  <si>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</si>
  <si>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</si>
  <si>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</si>
  <si>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</si>
  <si>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</si>
  <si>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</si>
  <si>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</si>
  <si>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</si>
  <si>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</si>
  <si>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</si>
  <si>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</si>
  <si>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</si>
  <si>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</si>
  <si>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</si>
  <si>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</si>
  <si>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</si>
  <si>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</si>
  <si>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</si>
  <si>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</si>
  <si>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</si>
  <si>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</si>
  <si>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</si>
  <si>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</si>
  <si>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</si>
  <si>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</si>
  <si>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</si>
  <si>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</si>
  <si>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</si>
  <si>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</si>
  <si>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</si>
  <si>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</si>
  <si>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</si>
  <si>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</si>
  <si>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</si>
  <si>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</si>
  <si>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</si>
  <si>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</si>
  <si>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</si>
  <si>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</si>
  <si>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</si>
  <si>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</si>
  <si>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</si>
  <si>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</si>
  <si>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</si>
  <si>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</si>
  <si>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</si>
  <si>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</si>
  <si>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</si>
  <si>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</si>
  <si>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</si>
  <si>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</si>
  <si>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</si>
  <si>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</si>
  <si>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</si>
  <si>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</si>
  <si>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</si>
  <si>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</si>
  <si>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</si>
  <si>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</si>
  <si>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</si>
  <si>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</si>
  <si>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</si>
  <si>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</si>
  <si>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</si>
  <si>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</si>
  <si>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</si>
  <si>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</si>
  <si>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</si>
  <si>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</si>
  <si>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</si>
  <si>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</si>
  <si>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</si>
  <si>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</si>
  <si>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</si>
  <si>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</si>
  <si>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</si>
  <si>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</si>
  <si>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</si>
  <si>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</si>
  <si>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</si>
  <si>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</si>
  <si>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</si>
  <si>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</si>
  <si>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</si>
  <si>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</si>
  <si>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</si>
  <si>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</si>
  <si>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</si>
  <si>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</si>
  <si>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</si>
  <si>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</si>
  <si>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</si>
  <si>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</si>
  <si>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</si>
  <si>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</si>
  <si>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</si>
  <si>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</si>
  <si>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</si>
  <si>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</si>
  <si>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</si>
  <si>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</si>
  <si>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</si>
  <si>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</si>
  <si>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</si>
  <si>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</si>
  <si>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</si>
  <si>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</si>
  <si>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</si>
  <si>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</si>
  <si>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</si>
  <si>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</si>
  <si>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</si>
  <si>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</si>
  <si>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</si>
  <si>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</si>
  <si>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</si>
  <si>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</si>
  <si>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</si>
  <si>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</si>
  <si>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</si>
  <si>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</si>
  <si>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</si>
  <si>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</si>
  <si>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</si>
  <si>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</si>
  <si>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</si>
  <si>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</si>
  <si>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</si>
  <si>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</si>
  <si>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</si>
  <si>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</si>
  <si>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</si>
  <si>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</si>
  <si>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</si>
  <si>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</si>
  <si>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</si>
  <si>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</si>
  <si>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</si>
  <si>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</si>
  <si>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</si>
  <si>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</si>
  <si>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</si>
  <si>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</si>
  <si>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</si>
  <si>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</si>
  <si>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</si>
  <si>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</si>
  <si>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</si>
  <si>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</si>
  <si>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</si>
  <si>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</si>
  <si>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</si>
  <si>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</si>
  <si>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</si>
  <si>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</si>
  <si>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</si>
  <si>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</si>
  <si>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</si>
  <si>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</si>
  <si>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</si>
  <si>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</si>
  <si>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</si>
  <si>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</si>
  <si>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</si>
  <si>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</si>
  <si>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</si>
  <si>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</si>
  <si>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</si>
  <si>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</si>
  <si>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</si>
  <si>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</si>
  <si>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</si>
  <si>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</si>
  <si>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</si>
  <si>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</si>
  <si>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</si>
  <si>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</si>
  <si>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</si>
  <si>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</si>
  <si>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</si>
  <si>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</si>
  <si>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</si>
  <si>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</si>
  <si>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</si>
  <si>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</si>
  <si>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</si>
  <si>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</si>
  <si>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</si>
  <si>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</si>
  <si>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</si>
  <si>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</si>
  <si>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</si>
  <si>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</si>
  <si>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</si>
  <si>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</si>
  <si>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</si>
  <si>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</si>
  <si>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</si>
  <si>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</si>
  <si>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</si>
  <si>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</si>
  <si>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</si>
  <si>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</si>
  <si>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</si>
  <si>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</si>
  <si>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</si>
  <si>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</si>
  <si>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</si>
  <si>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</si>
  <si>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</si>
  <si>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</si>
  <si>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</si>
  <si>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</si>
  <si>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</si>
  <si>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</si>
  <si>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</si>
  <si>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</si>
  <si>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</si>
  <si>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</si>
  <si>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</si>
  <si>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</si>
  <si>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</si>
  <si>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</si>
  <si>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</si>
  <si>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</si>
  <si>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</si>
  <si>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</si>
  <si>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</si>
  <si>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</si>
  <si>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</si>
  <si>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</si>
  <si>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</si>
  <si>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</si>
  <si>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</si>
  <si>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</si>
  <si>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</si>
  <si>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</si>
  <si>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</si>
  <si>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</si>
  <si>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</si>
  <si>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</si>
  <si>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</si>
  <si>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</si>
  <si>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</si>
  <si>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</si>
  <si>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</si>
  <si>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</si>
  <si>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</si>
  <si>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</si>
  <si>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</si>
  <si>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</si>
  <si>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</si>
  <si>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</si>
  <si>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</si>
  <si>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</si>
  <si>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</si>
  <si>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</si>
  <si>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</si>
  <si>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</si>
  <si>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</si>
  <si>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</si>
  <si>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</si>
  <si>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</si>
  <si>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</si>
  <si>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</si>
  <si>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</si>
  <si>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</si>
  <si>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</si>
  <si>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</si>
  <si>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</si>
  <si>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</si>
  <si>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</si>
  <si>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</si>
  <si>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</si>
  <si>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</si>
  <si>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</si>
  <si>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</si>
  <si>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</si>
  <si>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</si>
  <si>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</si>
  <si>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</si>
  <si>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</si>
  <si>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</si>
  <si>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</si>
  <si>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</si>
  <si>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</si>
  <si>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</si>
  <si>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</si>
  <si>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</si>
  <si>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</si>
  <si>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</si>
  <si>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</si>
  <si>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</si>
  <si>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</si>
  <si>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</si>
  <si>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</si>
  <si>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</si>
  <si>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</si>
  <si>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</si>
  <si>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</si>
  <si>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</si>
  <si>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</si>
  <si>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</si>
  <si>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</si>
  <si>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</si>
  <si>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</si>
  <si>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</si>
  <si>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</si>
  <si>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</si>
  <si>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</si>
  <si>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</si>
  <si>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</si>
  <si>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</si>
  <si>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</si>
  <si>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</si>
  <si>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</si>
  <si>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</si>
  <si>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</si>
  <si>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</si>
  <si>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</si>
  <si>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</si>
  <si>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</si>
  <si>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</si>
  <si>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</si>
  <si>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</si>
  <si>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</si>
  <si>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</si>
  <si>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</si>
  <si>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</si>
  <si>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</si>
  <si>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</si>
  <si>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</si>
  <si>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</si>
  <si>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</si>
  <si>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</si>
  <si>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</si>
  <si>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</si>
  <si>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</si>
  <si>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</si>
  <si>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</si>
  <si>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</si>
  <si>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</si>
  <si>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</si>
  <si>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</si>
  <si>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</si>
  <si>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</si>
  <si>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</si>
  <si>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</si>
  <si>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</si>
  <si>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</si>
  <si>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</si>
  <si>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</si>
  <si>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</si>
  <si>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</si>
  <si>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</si>
  <si>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</si>
  <si>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</si>
  <si>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</si>
  <si>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</si>
  <si>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</si>
  <si>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</si>
  <si>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</si>
  <si>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</si>
  <si>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</si>
  <si>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</si>
  <si>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</si>
  <si>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</si>
  <si>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</si>
  <si>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</si>
  <si>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</si>
  <si>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</si>
  <si>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</si>
  <si>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</si>
  <si>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</si>
  <si>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</si>
  <si>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</si>
  <si>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</si>
  <si>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</si>
  <si>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</si>
  <si>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</si>
  <si>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</si>
  <si>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</si>
  <si>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</si>
  <si>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</si>
  <si>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</si>
  <si>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</si>
  <si>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</si>
  <si>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</si>
  <si>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</si>
  <si>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</si>
  <si>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</si>
  <si>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</si>
  <si>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</si>
  <si>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</si>
  <si>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</si>
  <si>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</si>
  <si>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</si>
  <si>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</si>
  <si>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</si>
  <si>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</si>
  <si>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</si>
  <si>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</si>
  <si>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</si>
  <si>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</si>
  <si>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</si>
  <si>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</si>
  <si>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</si>
  <si>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</si>
  <si>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</si>
  <si>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</si>
  <si>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</si>
  <si>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</si>
  <si>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</si>
  <si>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</si>
  <si>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</si>
  <si>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</si>
  <si>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</si>
  <si>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</si>
  <si>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</si>
  <si>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</si>
  <si>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</si>
  <si>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</si>
  <si>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</si>
  <si>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</si>
  <si>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</si>
  <si>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</si>
  <si>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</si>
  <si>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</si>
  <si>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</si>
  <si>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</si>
  <si>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</si>
  <si>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</si>
  <si>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</si>
  <si>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</si>
  <si>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</si>
  <si>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</si>
  <si>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</si>
  <si>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</si>
  <si>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</si>
  <si>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</si>
  <si>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</si>
  <si>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</si>
  <si>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</si>
  <si>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</si>
  <si>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</si>
  <si>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</si>
  <si>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</si>
  <si>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</si>
  <si>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</si>
  <si>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</si>
  <si>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</si>
  <si>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</si>
  <si>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</si>
  <si>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</si>
  <si>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</si>
  <si>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</si>
  <si>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</si>
  <si>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</si>
  <si>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</si>
  <si>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</si>
  <si>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</si>
  <si>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</si>
  <si>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</si>
  <si>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</si>
  <si>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</si>
  <si>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</si>
  <si>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</si>
  <si>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</si>
  <si>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</si>
  <si>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</si>
  <si>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</si>
  <si>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</si>
  <si>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</si>
  <si>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</si>
  <si>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</si>
  <si>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</si>
  <si>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</si>
  <si>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</si>
  <si>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</si>
  <si>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</si>
  <si>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</si>
  <si>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</si>
  <si>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</si>
  <si>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</si>
  <si>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</si>
  <si>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</si>
  <si>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</si>
  <si>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</si>
  <si>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</si>
  <si>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</si>
  <si>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</si>
  <si>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</si>
  <si>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</si>
  <si>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</si>
  <si>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</si>
  <si>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</si>
  <si>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</si>
  <si>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</si>
  <si>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</si>
  <si>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</si>
  <si>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</si>
  <si>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</si>
  <si>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</si>
  <si>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</si>
  <si>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</si>
  <si>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</si>
  <si>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</si>
  <si>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</si>
  <si>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</si>
  <si>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</si>
  <si>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</si>
  <si>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</si>
  <si>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</si>
  <si>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</si>
  <si>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</si>
  <si>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</si>
  <si>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</si>
  <si>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</si>
  <si>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</si>
  <si>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</si>
  <si>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</si>
  <si>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</si>
  <si>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</si>
  <si>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</si>
  <si>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</si>
  <si>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</si>
  <si>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</si>
  <si>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</si>
  <si>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</si>
  <si>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</si>
  <si>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</si>
  <si>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</si>
  <si>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</si>
  <si>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</si>
  <si>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</si>
  <si>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</si>
  <si>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</si>
  <si>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</si>
  <si>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</si>
  <si>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</si>
  <si>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</si>
  <si>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</si>
  <si>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</si>
  <si>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</si>
  <si>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</si>
  <si>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</si>
  <si>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</si>
  <si>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</si>
  <si>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</si>
  <si>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</si>
  <si>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</si>
  <si>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</si>
  <si>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</si>
  <si>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</si>
  <si>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</si>
  <si>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</si>
  <si>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</si>
  <si>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</si>
  <si>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</si>
  <si>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</si>
  <si>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</si>
  <si>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</si>
  <si>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</si>
  <si>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</si>
  <si>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</si>
  <si>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</si>
  <si>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</si>
  <si>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</si>
  <si>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</si>
  <si>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</si>
  <si>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</si>
  <si>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</si>
  <si>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</si>
  <si>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</si>
  <si>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</si>
  <si>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</si>
  <si>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</si>
  <si>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</si>
  <si>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</si>
  <si>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</si>
  <si>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</si>
  <si>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</si>
  <si>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</si>
  <si>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</si>
  <si>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</si>
  <si>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</si>
  <si>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</si>
  <si>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</si>
  <si>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</si>
  <si>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</si>
  <si>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</si>
  <si>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</si>
  <si>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</si>
  <si>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</si>
  <si>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</si>
  <si>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</si>
  <si>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</si>
  <si>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</si>
  <si>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</si>
  <si>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</si>
  <si>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</si>
  <si>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</si>
  <si>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</si>
  <si>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</si>
  <si>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</si>
  <si>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</si>
  <si>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</si>
  <si>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</si>
  <si>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</si>
  <si>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</si>
  <si>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</si>
  <si>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</si>
  <si>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</si>
  <si>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</si>
  <si>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</si>
  <si>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</si>
  <si>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</si>
  <si>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</si>
  <si>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</si>
  <si>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</si>
  <si>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</si>
  <si>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</si>
  <si>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</si>
  <si>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</si>
  <si>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</si>
  <si>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</si>
  <si>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</si>
  <si>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</si>
  <si>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</si>
  <si>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</si>
  <si>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</si>
  <si>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</si>
  <si>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</si>
  <si>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</si>
  <si>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</si>
  <si>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</si>
  <si>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</si>
  <si>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</si>
  <si>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</si>
  <si>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</si>
  <si>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</si>
  <si>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</si>
  <si>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</si>
  <si>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</si>
  <si>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</si>
  <si>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</si>
  <si>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</si>
  <si>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</si>
  <si>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</si>
  <si>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135 от 30.10.2025 МУП "ЖКХ ТЕНЬГУШЕВО" в сфере холодного водоснабжения по реконструкции объектов централизованной системы водоснабжения, на территории муниципального района Теньгушевский на 2026-2028 годы</t>
  </si>
  <si>
    <t>01.01.2026</t>
  </si>
  <si>
    <t>31.12.2028</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</si>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</sst>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02fddce-b54e-44da-ab46-a2360cc7f0d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20748-6D26-607A-4A49-86B259336C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BF75B-1D76-E829-CB37-F438414217E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МП г.о. Саранск "Саранское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0F438-12F4-8C8C-6203-B113409F66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411A4-8E78-B1C8-9836-6070450203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45E8-BCB8-E70E-67C8-19ECED8E7E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46139.3771412037</v>
      </c>
      <c r="W30" s="2264"/>
      <c r="X30" s="2264"/>
      <c r="Y30" s="2264"/>
      <c r="Z30" s="2264"/>
      <c r="AA30" s="2264"/>
      <c r="AB30" s="2264"/>
      <c r="AC30" s="1635"/>
      <c r="AD30" s="2264" t="str">
        <f>IF(TITLE_DATE_PR_CHANGE="",IF(TITLE_DATE_PR="","",TITLE_DATE_PR),TITLE_DATE_PR_CHANGE)</f>
        <v>46139.3771412037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786</v>
      </c>
      <c r="W31" s="2251"/>
      <c r="X31" s="2251"/>
      <c r="Y31" s="2251"/>
      <c r="Z31" s="2251"/>
      <c r="AA31" s="2251"/>
      <c r="AB31" s="2251"/>
      <c r="AC31" s="1635"/>
      <c r="AD31" s="2251" t="str">
        <f>IF(TITLE_NUMBER_PR_CHANGE="",IF(TITLE_NUMBER_PR="","",TITLE_NUMBER_PR),TITLE_NUMBER_PR_CHANGE)</f>
        <v>786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46139.3771412037</v>
      </c>
      <c r="W34" s="2264"/>
      <c r="X34" s="2264"/>
      <c r="Y34" s="2264"/>
      <c r="Z34" s="2264"/>
      <c r="AA34" s="2264"/>
      <c r="AB34" s="2264"/>
      <c r="AC34" s="1635"/>
      <c r="AD34" s="2264" t="str">
        <f>IF(TITLE_DATE_PR_CHANGE="",IF(TITLE_DATE_PR="","",TITLE_DATE_PR),TITLE_DATE_PR_CHANGE)</f>
        <v>46139.3771412037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786</v>
      </c>
      <c r="W35" s="2251"/>
      <c r="X35" s="2251"/>
      <c r="Y35" s="2251"/>
      <c r="Z35" s="2251"/>
      <c r="AA35" s="2251"/>
      <c r="AB35" s="2251"/>
      <c r="AC35" s="1635"/>
      <c r="AD35" s="2251" t="str">
        <f>IF(TITLE_NUMBER_PR_CHANGE="",IF(TITLE_NUMBER_PR="","",TITLE_NUMBER_PR),TITLE_NUMBER_PR_CHANGE)</f>
        <v>786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36EDA-AFB8-69A8-2928-373834E65D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46139.3771412037</v>
      </c>
      <c r="W30" s="2264"/>
      <c r="X30" s="2264"/>
      <c r="Y30" s="2264"/>
      <c r="Z30" s="2264"/>
      <c r="AA30" s="2264"/>
      <c r="AB30" s="2264"/>
      <c r="AC30" s="1635"/>
      <c r="AD30" s="2264" t="str">
        <f>IF(TITLE_DATE_PR_CHANGE="",IF(TITLE_DATE_PR="","",TITLE_DATE_PR),TITLE_DATE_PR_CHANGE)</f>
        <v>46139.3771412037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786</v>
      </c>
      <c r="W31" s="2251"/>
      <c r="X31" s="2251"/>
      <c r="Y31" s="2251"/>
      <c r="Z31" s="2251"/>
      <c r="AA31" s="2251"/>
      <c r="AB31" s="2251"/>
      <c r="AC31" s="1635"/>
      <c r="AD31" s="2251" t="str">
        <f>IF(TITLE_NUMBER_PR_CHANGE="",IF(TITLE_NUMBER_PR="","",TITLE_NUMBER_PR),TITLE_NUMBER_PR_CHANGE)</f>
        <v>786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46139.3771412037</v>
      </c>
      <c r="W34" s="2264"/>
      <c r="X34" s="2264"/>
      <c r="Y34" s="2264"/>
      <c r="Z34" s="2264"/>
      <c r="AA34" s="2264"/>
      <c r="AB34" s="2264"/>
      <c r="AC34" s="1635"/>
      <c r="AD34" s="2264" t="str">
        <f>IF(TITLE_DATE_PR_CHANGE="",IF(TITLE_DATE_PR="","",TITLE_DATE_PR),TITLE_DATE_PR_CHANGE)</f>
        <v>46139.3771412037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786</v>
      </c>
      <c r="W35" s="2251"/>
      <c r="X35" s="2251"/>
      <c r="Y35" s="2251"/>
      <c r="Z35" s="2251"/>
      <c r="AA35" s="2251"/>
      <c r="AB35" s="2251"/>
      <c r="AC35" s="1635"/>
      <c r="AD35" s="2251" t="str">
        <f>IF(TITLE_NUMBER_PR_CHANGE="",IF(TITLE_NUMBER_PR="","",TITLE_NUMBER_PR),TITLE_NUMBER_PR_CHANGE)</f>
        <v>786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DC638-1268-4E1B-8298-C9C811D4B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93411-9BB8-80F2-B608-3FA398CD9D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0A2A8-81F8-D163-2EB4-DFA43BF63B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0E87B-85EC-2338-CA58-D97B4D3F96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МП г.о. Саранск "Саранское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46139.3771412037</v>
      </c>
      <c r="W30" s="2264"/>
      <c r="X30" s="2264"/>
      <c r="Y30" s="2264"/>
      <c r="Z30" s="2264"/>
      <c r="AA30" s="2264"/>
      <c r="AB30" s="2264"/>
      <c r="AC30" s="326"/>
      <c r="AD30" s="2264" t="str">
        <f>IF(TITLE_DATE_PR_CHANGE="",IF(TITLE_DATE_PR="","",TITLE_DATE_PR),TITLE_DATE_PR_CHANGE)</f>
        <v>46139.3771412037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786</v>
      </c>
      <c r="W31" s="2251"/>
      <c r="X31" s="2251"/>
      <c r="Y31" s="2251"/>
      <c r="Z31" s="2251"/>
      <c r="AA31" s="2251"/>
      <c r="AB31" s="2251"/>
      <c r="AC31" s="326"/>
      <c r="AD31" s="2251" t="str">
        <f>IF(TITLE_NUMBER_PR_CHANGE="",IF(TITLE_NUMBER_PR="","",TITLE_NUMBER_PR),TITLE_NUMBER_PR_CHANGE)</f>
        <v>786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46139.3771412037</v>
      </c>
      <c r="W34" s="2264"/>
      <c r="X34" s="2264"/>
      <c r="Y34" s="2264"/>
      <c r="Z34" s="2264"/>
      <c r="AA34" s="2264"/>
      <c r="AB34" s="2264"/>
      <c r="AC34" s="326"/>
      <c r="AD34" s="2264" t="str">
        <f>IF(TITLE_DATE_PR_CHANGE="",IF(TITLE_DATE_PR="","",TITLE_DATE_PR),TITLE_DATE_PR_CHANGE)</f>
        <v>46139.3771412037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786</v>
      </c>
      <c r="W35" s="2251"/>
      <c r="X35" s="2251"/>
      <c r="Y35" s="2251"/>
      <c r="Z35" s="2251"/>
      <c r="AA35" s="2251"/>
      <c r="AB35" s="2251"/>
      <c r="AC35" s="326"/>
      <c r="AD35" s="2251" t="str">
        <f>IF(TITLE_NUMBER_PR_CHANGE="",IF(TITLE_NUMBER_PR="","",TITLE_NUMBER_PR),TITLE_NUMBER_PR_CHANGE)</f>
        <v>786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498B8-9018-C958-2B59-82E751FF2D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МП г.о. Саранск "Саранское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46139.3771412037</v>
      </c>
      <c r="Y34" s="2264"/>
      <c r="Z34" s="2264"/>
      <c r="AA34" s="2264"/>
      <c r="AB34" s="2264"/>
      <c r="AC34" s="2264"/>
      <c r="AD34" s="2264"/>
      <c r="AE34" s="2264"/>
      <c r="AF34" s="326"/>
      <c r="AG34" s="2264" t="str">
        <f>IF(TITLE_DATE_PR_CHANGE="",IF(TITLE_DATE_PR="","",TITLE_DATE_PR),TITLE_DATE_PR_CHANGE)</f>
        <v>46139.3771412037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786</v>
      </c>
      <c r="Y35" s="2251"/>
      <c r="Z35" s="2251"/>
      <c r="AA35" s="2251"/>
      <c r="AB35" s="2251"/>
      <c r="AC35" s="2251"/>
      <c r="AD35" s="2251"/>
      <c r="AE35" s="2251"/>
      <c r="AF35" s="326"/>
      <c r="AG35" s="2251" t="str">
        <f>IF(TITLE_NUMBER_PR_CHANGE="",IF(TITLE_NUMBER_PR="","",TITLE_NUMBER_PR),TITLE_NUMBER_PR_CHANGE)</f>
        <v>786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46139.3771412037</v>
      </c>
      <c r="Y38" s="2264"/>
      <c r="Z38" s="2264"/>
      <c r="AA38" s="2264"/>
      <c r="AB38" s="2264"/>
      <c r="AC38" s="2264"/>
      <c r="AD38" s="2264"/>
      <c r="AE38" s="2264"/>
      <c r="AF38" s="326"/>
      <c r="AG38" s="2264" t="str">
        <f>IF(TITLE_DATE_PR_CHANGE="",IF(TITLE_DATE_PR="","",TITLE_DATE_PR),TITLE_DATE_PR_CHANGE)</f>
        <v>46139.3771412037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786</v>
      </c>
      <c r="Y39" s="2251"/>
      <c r="Z39" s="2251"/>
      <c r="AA39" s="2251"/>
      <c r="AB39" s="2251"/>
      <c r="AC39" s="2251"/>
      <c r="AD39" s="2251"/>
      <c r="AE39" s="2251"/>
      <c r="AF39" s="326"/>
      <c r="AG39" s="2251" t="str">
        <f>IF(TITLE_NUMBER_PR_CHANGE="",IF(TITLE_NUMBER_PR="","",TITLE_NUMBER_PR),TITLE_NUMBER_PR_CHANGE)</f>
        <v>786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619FA8-B70B-5C67-0FCD-84B9AEC5FDB6}" mc:Ignorable="x14ac xr xr2 xr3">
  <sheetPr>
    <tabColor rgb="FFCCCCFF"/>
  </sheetPr>
  <dimension ref="A1:Q79"/>
  <sheetViews>
    <sheetView topLeftCell="C1" showGridLines="0" zoomScale="90" workbookViewId="0" tabSelected="1">
      <selection activeCell="K71" sqref="K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44927.37521990741</v>
      </c>
      <c r="G11" s="77"/>
      <c r="H11" s="773" t="s">
        <v>22</v>
      </c>
      <c r="J11" s="876" t="s">
        <v>23</v>
      </c>
      <c r="Q11" s="74">
        <v>0</v>
      </c>
    </row>
    <row customHeight="1" ht="22.5">
      <c r="A12" s="2098"/>
      <c r="D12" s="75"/>
      <c r="E12" s="1165" t="s">
        <v>24</v>
      </c>
      <c r="F12" s="1732">
        <v>46752.37550925926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46139.37604166667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46388.37644675926</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44680.37671296296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46139.3771412037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2E915C8-5B1B-4428-F7A6-64ED27B87A58}"/>
    <hyperlink ref="H17" location="Титульный!H9" display="Как заполнить?" tooltip="Помощь по работе с полями отчётной формы" xr:uid="{989DA198-B1C3-AB12-0B11-64C1175E7341}"/>
    <hyperlink ref="H39" location="Титульный!H9" display="Как заполнить?" tooltip="Помощь по работе с полями отчётной формы" xr:uid="{D8944A51-BEBE-87DD-507E-FFDC5A224808}"/>
    <hyperlink ref="H62" location="Титульный!H9" display="Как заполнить?" tooltip="Помощь по работе с полями отчётной формы" xr:uid="{DAA22B08-A758-3908-BDA8-A3672804B2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AE82C-CE28-332B-E34B-80F9C74D53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МП г.о. Саранск "Саранское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46139.3771412037</v>
      </c>
      <c r="W31" s="2264"/>
      <c r="X31" s="2264"/>
      <c r="Y31" s="2264"/>
      <c r="Z31" s="2264"/>
      <c r="AA31" s="326"/>
      <c r="AB31" s="2264" t="str">
        <f>IF(TITLE_DATE_PR_CHANGE="",IF(TITLE_DATE_PR="","",TITLE_DATE_PR),TITLE_DATE_PR_CHANGE)</f>
        <v>46139.3771412037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786</v>
      </c>
      <c r="W32" s="2251"/>
      <c r="X32" s="2251"/>
      <c r="Y32" s="2251"/>
      <c r="Z32" s="2251"/>
      <c r="AA32" s="326"/>
      <c r="AB32" s="2251" t="str">
        <f>IF(TITLE_NUMBER_PR_CHANGE="",IF(TITLE_NUMBER_PR="","",TITLE_NUMBER_PR),TITLE_NUMBER_PR_CHANGE)</f>
        <v>786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46139.3771412037</v>
      </c>
      <c r="W35" s="2264"/>
      <c r="X35" s="2264"/>
      <c r="Y35" s="2264"/>
      <c r="Z35" s="2264"/>
      <c r="AA35" s="326"/>
      <c r="AB35" s="2264" t="str">
        <f>IF(TITLE_DATE_PR_CHANGE="",IF(TITLE_DATE_PR="","",TITLE_DATE_PR),TITLE_DATE_PR_CHANGE)</f>
        <v>46139.3771412037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786</v>
      </c>
      <c r="W36" s="2251"/>
      <c r="X36" s="2251"/>
      <c r="Y36" s="2251"/>
      <c r="Z36" s="2251"/>
      <c r="AA36" s="326"/>
      <c r="AB36" s="2251" t="str">
        <f>IF(TITLE_NUMBER_PR_CHANGE="",IF(TITLE_NUMBER_PR="","",TITLE_NUMBER_PR),TITLE_NUMBER_PR_CHANGE)</f>
        <v>786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564C8-4A88-6251-40A8-886E3CCF6258}" mc:Ignorable="x14ac xr xr2 xr3">
  <sheetPr>
    <tabColor theme="6" tint="0.4"/>
  </sheetPr>
  <dimension ref="A1:AX62"/>
  <sheetViews>
    <sheetView showGridLines="0" zoomScale="90" workbookViewId="0">
      <pane xSplit="28" ySplit="40" topLeftCell="AC42" activePane="bottomRight" state="frozen"/>
      <selection pane="bottomLeft" activeCell="A41" sqref="A41"/>
      <selection pane="topRight" activeCell="AC1" sqref="AC1"/>
      <selection pane="bottomRight" activeCell="AC49" sqref="AC49:AQ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15.87109375" customWidth="1"/>
    <col min="30" max="31" style="1635" width="7.7734375" customWidth="1"/>
    <col min="32" max="32" style="1635" width="11.00390625" customWidth="1"/>
    <col min="33" max="33" style="1635" width="3.7109375" customWidth="1"/>
    <col min="34" max="34" style="1635" width="11.00390625" customWidth="1"/>
    <col min="35" max="35" style="1635" width="8.57421875" customWidth="1"/>
    <col min="36" max="36" width="14.9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401</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482</v>
      </c>
      <c r="AT4" s="500"/>
      <c r="AU4" s="500" t="str">
        <f>IF(T4="","",T4)</f>
        <v>Наименование централизованной системы холодного водоснабжения</v>
      </c>
      <c r="AV4" s="500"/>
      <c r="AW4" s="500"/>
      <c r="AX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484</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485</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751"/>
      <c r="AK7" s="751"/>
      <c r="AL7" s="1257"/>
      <c r="AM7" s="2602"/>
      <c r="AN7" s="2107" t="s">
        <v>66</v>
      </c>
      <c r="AO7" s="2602"/>
      <c r="AP7" s="2107" t="s">
        <v>66</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70"/>
      <c r="AK9" s="2671"/>
      <c r="AL9" s="2672"/>
      <c r="AM9" s="2673"/>
      <c r="AN9" s="2674"/>
      <c r="AO9" s="2675"/>
      <c r="AP9" s="2676"/>
      <c r="AQ9" s="367"/>
      <c r="AR9" s="1258" t="s">
        <v>487</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2677"/>
      <c r="AK10" s="2678"/>
      <c r="AL10" s="2679"/>
      <c r="AM10" s="2680"/>
      <c r="AN10" s="2681"/>
      <c r="AO10" s="2682"/>
      <c r="AP10" s="2683"/>
      <c r="AQ10" s="367"/>
      <c r="AR10" s="1440"/>
      <c r="AT10" s="500"/>
      <c r="AU10" s="500" t="str">
        <f>IF(T10="","",T10)</f>
        <v>Добавить группу потребителей</v>
      </c>
      <c r="AV10" s="500"/>
      <c r="AW10" s="500"/>
      <c r="AX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84"/>
      <c r="AK11" s="2685"/>
      <c r="AL11" s="2686"/>
      <c r="AM11" s="2687"/>
      <c r="AN11" s="2688"/>
      <c r="AO11" s="2689"/>
      <c r="AP11" s="2690"/>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66</v>
      </c>
      <c r="AH15" s="2267"/>
      <c r="AI15" s="2268" t="s">
        <v>66</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21"/>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326"/>
      <c r="AR27" s="280"/>
      <c r="AS27" s="368"/>
      <c r="AT27" s="368"/>
      <c r="AU27" s="368"/>
      <c r="AV27" s="368"/>
      <c r="AW27" s="368"/>
      <c r="AX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2264" t="str">
        <f>IF(TITLE_DATE_PR_CHANGE="",IF(TITLE_DATE_PR="","",TITLE_DATE_PR),TITLE_DATE_PR_CHANGE)</f>
        <v>46139.3771412037</v>
      </c>
      <c r="AK28" s="2264"/>
      <c r="AL28" s="2264"/>
      <c r="AM28" s="2264"/>
      <c r="AN28" s="2264"/>
      <c r="AO28" s="2264"/>
      <c r="AP28" s="1635"/>
      <c r="AQ28" s="326"/>
      <c r="AR28" s="280"/>
      <c r="AS28" s="368"/>
      <c r="AT28" s="368"/>
      <c r="AU28" s="368"/>
      <c r="AV28" s="368"/>
      <c r="AW28" s="368"/>
      <c r="AX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2251" t="str">
        <f>IF(TITLE_NUMBER_PR_CHANGE="",IF(TITLE_NUMBER_PR="","",TITLE_NUMBER_PR),TITLE_NUMBER_PR_CHANGE)</f>
        <v>786</v>
      </c>
      <c r="AK29" s="2251"/>
      <c r="AL29" s="2251"/>
      <c r="AM29" s="2251"/>
      <c r="AN29" s="2251"/>
      <c r="AO29" s="2251"/>
      <c r="AP29" s="1635"/>
      <c r="AQ29" s="326"/>
      <c r="AR29" s="280"/>
      <c r="AS29" s="368"/>
      <c r="AT29" s="368"/>
      <c r="AU29" s="368"/>
      <c r="AV29" s="368"/>
      <c r="AW29" s="368"/>
      <c r="AX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326"/>
      <c r="AR30" s="280"/>
      <c r="AS30" s="368"/>
      <c r="AT30" s="368"/>
      <c r="AU30" s="368"/>
      <c r="AV30" s="368"/>
      <c r="AW30" s="368"/>
      <c r="AX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2264" t="str">
        <f>IF(TITLE_DATE_PR_CHANGE="",IF(TITLE_DATE_PR="","",TITLE_DATE_PR),TITLE_DATE_PR_CHANGE)</f>
        <v>46139.3771412037</v>
      </c>
      <c r="AK32" s="2264"/>
      <c r="AL32" s="2264"/>
      <c r="AM32" s="2264"/>
      <c r="AN32" s="2264"/>
      <c r="AO32" s="2264"/>
      <c r="AP32" s="1635"/>
      <c r="AQ32" s="326"/>
      <c r="AR32" s="280"/>
      <c r="AS32" s="368"/>
      <c r="AT32" s="368"/>
      <c r="AU32" s="368"/>
      <c r="AV32" s="368"/>
      <c r="AW32" s="368"/>
      <c r="AX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2251" t="str">
        <f>IF(TITLE_NUMBER_PR_CHANGE="",IF(TITLE_NUMBER_PR="","",TITLE_NUMBER_PR),TITLE_NUMBER_PR_CHANGE)</f>
        <v>786</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489</v>
      </c>
      <c r="AK35" s="2252"/>
      <c r="AL35" s="2252"/>
      <c r="AM35" s="2252"/>
      <c r="AN35" s="2252"/>
      <c r="AO35" s="2252"/>
      <c r="AP35" s="2252"/>
      <c r="A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127"/>
      <c r="AR36" s="2127"/>
      <c r="AX36" s="1155"/>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280" t="s">
        <v>433</v>
      </c>
      <c r="AR37" s="2127"/>
      <c r="AX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60" t="s">
        <v>490</v>
      </c>
      <c r="AK38" s="2262" t="s">
        <v>436</v>
      </c>
      <c r="AL38" s="2263"/>
      <c r="AM38" s="2262" t="s">
        <v>437</v>
      </c>
      <c r="AN38" s="2269"/>
      <c r="AO38" s="2263"/>
      <c r="AP38" s="2278"/>
      <c r="AQ38" s="2281"/>
      <c r="AR38" s="2127"/>
      <c r="AX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60" t="s">
        <v>493</v>
      </c>
      <c r="AK39" s="2577" t="s">
        <v>494</v>
      </c>
      <c r="AL39" s="2577" t="s">
        <v>495</v>
      </c>
      <c r="AM39" s="2577" t="s">
        <v>447</v>
      </c>
      <c r="AN39" s="2270" t="s">
        <v>448</v>
      </c>
      <c r="AO39" s="2271"/>
      <c r="AP39" s="2279"/>
      <c r="AQ39" s="2282"/>
      <c r="AR39" s="2127"/>
      <c r="AX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353">
        <f>OFFSET(AR40,0,-1)+1</f>
        <v>21</v>
      </c>
      <c r="AS40" s="511"/>
      <c r="AT40" s="511"/>
      <c r="AU40" s="511"/>
      <c r="AV40" s="511"/>
      <c r="AW40" s="511"/>
      <c r="AX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питьевое водоснабжение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401</v>
      </c>
      <c r="AT42" s="500"/>
      <c r="AU42" s="500" t="str">
        <f>IF(T42="","",T42)</f>
        <v>Территория действия тарифа</v>
      </c>
      <c r="AV42" s="500"/>
      <c r="AW42" s="500"/>
      <c r="AX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4"/>
      <c r="AR43" s="1258" t="s">
        <v>482</v>
      </c>
      <c r="AT43" s="500"/>
      <c r="AU43" s="500" t="str">
        <f>IF(T43="","",T43)</f>
        <v>Наименование централизованной системы холодного водоснабжения</v>
      </c>
      <c r="AV43" s="500"/>
      <c r="AW43" s="500"/>
      <c r="AX43" s="1155">
        <v>23</v>
      </c>
    </row>
    <row customHeight="1" ht="24">
      <c r="A44" s="1363" t="s">
        <v>226</v>
      </c>
      <c r="B44" s="1363" t="s">
        <v>227</v>
      </c>
      <c r="C44" s="1363" t="s">
        <v>228</v>
      </c>
      <c r="D44" s="1363" t="s">
        <v>496</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497</v>
      </c>
      <c r="AD44" s="2354"/>
      <c r="AE44" s="2354"/>
      <c r="AF44" s="2354"/>
      <c r="AG44" s="2354"/>
      <c r="AH44" s="2354"/>
      <c r="AI44" s="2354"/>
      <c r="AJ44" s="2350"/>
      <c r="AK44" s="2351"/>
      <c r="AL44" s="2351"/>
      <c r="AM44" s="2351"/>
      <c r="AN44" s="2351"/>
      <c r="AO44" s="2351"/>
      <c r="AP44" s="2352"/>
      <c r="AQ44" s="2355"/>
      <c r="AR44" s="1258" t="s">
        <v>484</v>
      </c>
      <c r="AT44" s="500"/>
      <c r="AU44" s="500" t="str">
        <f>IF(T44="","",T44)</f>
        <v>Наименование признака дифференциации</v>
      </c>
      <c r="AV44" s="500"/>
      <c r="AW44" s="500"/>
      <c r="AX44" s="1155">
        <v>23</v>
      </c>
    </row>
    <row customHeight="1" ht="24">
      <c r="A45" s="1363" t="s">
        <v>226</v>
      </c>
      <c r="B45" s="1363" t="s">
        <v>227</v>
      </c>
      <c r="C45" s="1363" t="s">
        <v>228</v>
      </c>
      <c r="D45" s="1363" t="s">
        <v>496</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498</v>
      </c>
      <c r="AD45" s="2246"/>
      <c r="AE45" s="2246"/>
      <c r="AF45" s="2246"/>
      <c r="AG45" s="2246"/>
      <c r="AH45" s="2246"/>
      <c r="AI45" s="2246"/>
      <c r="AJ45" s="2245"/>
      <c r="AK45" s="2246"/>
      <c r="AL45" s="2246"/>
      <c r="AM45" s="2246"/>
      <c r="AN45" s="2246"/>
      <c r="AO45" s="2246"/>
      <c r="AP45" s="2247"/>
      <c r="AQ45" s="2247"/>
      <c r="AR45" s="1307" t="s">
        <v>485</v>
      </c>
      <c r="AT45" s="500"/>
      <c r="AU45" s="500" t="str">
        <f>IF(T45="","",T45)</f>
        <v>Группа потребителей</v>
      </c>
      <c r="AV45" s="500"/>
      <c r="AW45" s="500"/>
      <c r="AX45" s="1155">
        <v>23</v>
      </c>
    </row>
    <row customHeight="1" ht="24">
      <c r="A46" s="1363" t="s">
        <v>226</v>
      </c>
      <c r="B46" s="1363" t="s">
        <v>227</v>
      </c>
      <c r="C46" s="1363" t="s">
        <v>228</v>
      </c>
      <c r="D46" s="1363" t="s">
        <v>496</v>
      </c>
      <c r="E46" s="2259"/>
      <c r="F46" s="2259"/>
      <c r="G46" s="2259"/>
      <c r="H46" s="2259"/>
      <c r="I46" s="2286"/>
      <c r="J46" s="2286"/>
      <c r="K46" s="2256" t="str">
        <f>J45&amp;".1"</f>
        <v>1.1.1.1.1.1</v>
      </c>
      <c r="L46" s="1364"/>
      <c r="P46" s="2257"/>
      <c r="Q46" s="2257"/>
      <c r="R46" s="357">
        <v>1</v>
      </c>
      <c r="S46" s="1358" t="str">
        <f>$K46</f>
        <v>1.1.1.1.1.1</v>
      </c>
      <c r="T46" s="1437" t="s">
        <v>499</v>
      </c>
      <c r="U46" s="300"/>
      <c r="V46" s="751"/>
      <c r="W46" s="751"/>
      <c r="X46" s="1257"/>
      <c r="Y46" s="2602"/>
      <c r="Z46" s="2107" t="s">
        <v>66</v>
      </c>
      <c r="AA46" s="2287"/>
      <c r="AB46" s="2107" t="s">
        <v>66</v>
      </c>
      <c r="AC46" s="751">
        <v>63.03</v>
      </c>
      <c r="AD46" s="751"/>
      <c r="AE46" s="1257"/>
      <c r="AF46" s="2602">
        <v>46388</v>
      </c>
      <c r="AG46" s="2107" t="s">
        <v>66</v>
      </c>
      <c r="AH46" s="2287">
        <v>46568</v>
      </c>
      <c r="AI46" s="2107" t="s">
        <v>66</v>
      </c>
      <c r="AJ46" s="751">
        <v>75.79</v>
      </c>
      <c r="AK46" s="751"/>
      <c r="AL46" s="1257"/>
      <c r="AM46" s="2602">
        <v>46569</v>
      </c>
      <c r="AN46" s="2107" t="s">
        <v>66</v>
      </c>
      <c r="AO46" s="2287">
        <v>46752</v>
      </c>
      <c r="AP46" s="2107" t="s">
        <v>66</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население, исполнители коммунальных услуг (с НДС)</v>
      </c>
      <c r="AV46" s="500"/>
      <c r="AW46" s="500"/>
      <c r="AX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46388-46568</v>
      </c>
      <c r="AF47" s="2266"/>
      <c r="AG47" s="2107"/>
      <c r="AH47" s="2288"/>
      <c r="AI47" s="2107"/>
      <c r="AJ47" s="325"/>
      <c r="AK47" s="325"/>
      <c r="AL47" s="328" t="str">
        <f>AM46&amp;"-"&amp;AO46</f>
        <v>46569-46752</v>
      </c>
      <c r="AM47" s="2309"/>
      <c r="AN47" s="2107"/>
      <c r="AO47" s="2288"/>
      <c r="AP47" s="2107"/>
      <c r="AQ47" s="1439"/>
      <c r="AR47" s="2349"/>
      <c r="AT47" s="500"/>
      <c r="AU47" s="500" t="str">
        <f>IF(T47="","",T47)</f>
        <v/>
      </c>
      <c r="AV47" s="500"/>
      <c r="AW47" s="500"/>
      <c r="AX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691"/>
      <c r="AK48" s="2692"/>
      <c r="AL48" s="2693"/>
      <c r="AM48" s="2694"/>
      <c r="AN48" s="2695"/>
      <c r="AO48" s="2696"/>
      <c r="AP48" s="2697"/>
      <c r="AQ48" s="367"/>
      <c r="AR48" s="1258" t="s">
        <v>487</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489</v>
      </c>
      <c r="R49" s="357"/>
      <c r="S49" s="2273" t="str">
        <f>$J49</f>
        <v>1.1.1.1.2</v>
      </c>
      <c r="T49" s="286" t="s">
        <v>410</v>
      </c>
      <c r="U49" s="300"/>
      <c r="V49" s="2245"/>
      <c r="W49" s="2246"/>
      <c r="X49" s="2246"/>
      <c r="Y49" s="2246"/>
      <c r="Z49" s="2246"/>
      <c r="AA49" s="2246"/>
      <c r="AB49" s="2247"/>
      <c r="AC49" s="2245" t="s">
        <v>500</v>
      </c>
      <c r="AD49" s="2246"/>
      <c r="AE49" s="2246"/>
      <c r="AF49" s="2246"/>
      <c r="AG49" s="2246"/>
      <c r="AH49" s="2246"/>
      <c r="AI49" s="2246"/>
      <c r="AJ49" s="2245"/>
      <c r="AK49" s="2246"/>
      <c r="AL49" s="2246"/>
      <c r="AM49" s="2246"/>
      <c r="AN49" s="2246"/>
      <c r="AO49" s="2246"/>
      <c r="AP49" s="2247"/>
      <c r="AQ49" s="2247"/>
      <c r="AR49" s="1307" t="s">
        <v>485</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501</v>
      </c>
      <c r="U50" s="300"/>
      <c r="V50" s="751"/>
      <c r="W50" s="751"/>
      <c r="X50" s="1257"/>
      <c r="Y50" s="2602"/>
      <c r="Z50" s="2107" t="s">
        <v>66</v>
      </c>
      <c r="AA50" s="2602"/>
      <c r="AB50" s="2107" t="s">
        <v>66</v>
      </c>
      <c r="AC50" s="751">
        <v>51.66</v>
      </c>
      <c r="AD50" s="751"/>
      <c r="AE50" s="1257"/>
      <c r="AF50" s="2602">
        <v>46388</v>
      </c>
      <c r="AG50" s="2107" t="s">
        <v>66</v>
      </c>
      <c r="AH50" s="2287">
        <v>46568</v>
      </c>
      <c r="AI50" s="2107" t="s">
        <v>66</v>
      </c>
      <c r="AJ50" s="751">
        <v>62.12</v>
      </c>
      <c r="AK50" s="751"/>
      <c r="AL50" s="1257"/>
      <c r="AM50" s="2602">
        <v>46569</v>
      </c>
      <c r="AN50" s="2107" t="s">
        <v>66</v>
      </c>
      <c r="AO50" s="2602">
        <v>46752</v>
      </c>
      <c r="AP50" s="2107" t="s">
        <v>66</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иные потребители (без НДС)</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46388-46568</v>
      </c>
      <c r="AF51" s="2309"/>
      <c r="AG51" s="2107"/>
      <c r="AH51" s="2288"/>
      <c r="AI51" s="2107"/>
      <c r="AJ51" s="325"/>
      <c r="AK51" s="325"/>
      <c r="AL51" s="328" t="str">
        <f>AM50&amp;"-"&amp;AO50</f>
        <v>46569-46752</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8"/>
      <c r="T52" s="2699" t="s">
        <v>486</v>
      </c>
      <c r="U52" s="2700"/>
      <c r="V52" s="2701"/>
      <c r="W52" s="2702"/>
      <c r="X52" s="2703"/>
      <c r="Y52" s="2704"/>
      <c r="Z52" s="2705"/>
      <c r="AA52" s="2706"/>
      <c r="AB52" s="2707"/>
      <c r="AC52" s="2708"/>
      <c r="AD52" s="2709"/>
      <c r="AE52" s="2710"/>
      <c r="AF52" s="2711"/>
      <c r="AG52" s="2712"/>
      <c r="AH52" s="2713"/>
      <c r="AI52" s="2714"/>
      <c r="AJ52" s="2715"/>
      <c r="AK52" s="2716"/>
      <c r="AL52" s="2717"/>
      <c r="AM52" s="2718"/>
      <c r="AN52" s="2719"/>
      <c r="AO52" s="2720"/>
      <c r="AP52" s="2721"/>
      <c r="AQ52" s="2722"/>
      <c r="AR52" s="1258" t="s">
        <v>487</v>
      </c>
      <c r="AS52" s="1642"/>
      <c r="AT52" s="1624"/>
      <c r="AU52" s="1624" t="str">
        <f>IF(T52="","",T52)</f>
        <v>Добавить значение признака дифференциации</v>
      </c>
      <c r="AV52" s="1624"/>
      <c r="AW52" s="1624"/>
      <c r="AX52" s="1635">
        <v>0</v>
      </c>
    </row>
    <row customHeight="1" ht="22.049999999999997">
      <c r="A53" s="1363" t="s">
        <v>226</v>
      </c>
      <c r="B53" s="1363" t="s">
        <v>227</v>
      </c>
      <c r="C53" s="1363" t="s">
        <v>228</v>
      </c>
      <c r="D53" s="1363" t="s">
        <v>496</v>
      </c>
      <c r="E53" s="2259"/>
      <c r="F53" s="2259"/>
      <c r="G53" s="2259"/>
      <c r="H53" s="2259"/>
      <c r="I53" s="2256"/>
      <c r="J53" s="1363"/>
      <c r="K53" s="1363"/>
      <c r="L53" s="1364"/>
      <c r="P53" s="2257"/>
      <c r="Q53" s="1354"/>
      <c r="R53" s="356"/>
      <c r="S53" s="1278"/>
      <c r="T53" s="365" t="s">
        <v>415</v>
      </c>
      <c r="U53" s="367"/>
      <c r="V53" s="367"/>
      <c r="W53" s="367"/>
      <c r="X53" s="367"/>
      <c r="Y53" s="367"/>
      <c r="Z53" s="367"/>
      <c r="AA53" s="367"/>
      <c r="AB53" s="366"/>
      <c r="AC53" s="367"/>
      <c r="AD53" s="367"/>
      <c r="AE53" s="367"/>
      <c r="AF53" s="367"/>
      <c r="AG53" s="367"/>
      <c r="AH53" s="367"/>
      <c r="AI53" s="366"/>
      <c r="AJ53" s="2723"/>
      <c r="AK53" s="2724"/>
      <c r="AL53" s="2725"/>
      <c r="AM53" s="2726"/>
      <c r="AN53" s="2727"/>
      <c r="AO53" s="2728"/>
      <c r="AP53" s="2729"/>
      <c r="AQ53" s="367"/>
      <c r="AR53" s="1440"/>
      <c r="AT53" s="500"/>
      <c r="AU53" s="500" t="str">
        <f>IF(T53="","",T53)</f>
        <v>Добавить группу потребителей</v>
      </c>
      <c r="AV53" s="500"/>
      <c r="AW53" s="500"/>
      <c r="AX53" s="1155">
        <v>21</v>
      </c>
    </row>
    <row customHeight="1" ht="22.049999999999997">
      <c r="A54" s="1363" t="s">
        <v>226</v>
      </c>
      <c r="B54" s="1363" t="s">
        <v>227</v>
      </c>
      <c r="C54" s="1363" t="s">
        <v>228</v>
      </c>
      <c r="D54" s="1363" t="s">
        <v>496</v>
      </c>
      <c r="E54" s="2259"/>
      <c r="F54" s="2259"/>
      <c r="G54" s="2259"/>
      <c r="H54" s="2258"/>
      <c r="I54" s="1363"/>
      <c r="J54" s="1363"/>
      <c r="K54" s="1363"/>
      <c r="L54" s="1364"/>
      <c r="M54" s="1365"/>
      <c r="N54" s="1365"/>
      <c r="O54" s="537"/>
      <c r="P54" s="360"/>
      <c r="Q54" s="375"/>
      <c r="R54" s="355"/>
      <c r="S54" s="1278"/>
      <c r="T54" s="372" t="s">
        <v>488</v>
      </c>
      <c r="U54" s="367"/>
      <c r="V54" s="367"/>
      <c r="W54" s="367"/>
      <c r="X54" s="367"/>
      <c r="Y54" s="367"/>
      <c r="Z54" s="367"/>
      <c r="AA54" s="367"/>
      <c r="AB54" s="366"/>
      <c r="AC54" s="367"/>
      <c r="AD54" s="367"/>
      <c r="AE54" s="367"/>
      <c r="AF54" s="367"/>
      <c r="AG54" s="367"/>
      <c r="AH54" s="367"/>
      <c r="AI54" s="366"/>
      <c r="AJ54" s="2730"/>
      <c r="AK54" s="2731"/>
      <c r="AL54" s="2732"/>
      <c r="AM54" s="2733"/>
      <c r="AN54" s="2734"/>
      <c r="AO54" s="2735"/>
      <c r="AP54" s="2736"/>
      <c r="AQ54" s="367"/>
      <c r="AR54" s="303"/>
      <c r="AT54" s="500"/>
      <c r="AU54" s="500" t="str">
        <f>IF(T54="","",T54)</f>
        <v>Добавить наименование признака дифференциации</v>
      </c>
      <c r="AV54" s="500"/>
      <c r="AW54" s="500"/>
      <c r="AX54" s="1155">
        <v>21</v>
      </c>
    </row>
    <row s="1642" customFormat="1" customHeight="1" ht="0">
      <c r="A55" s="1343" t="s">
        <v>226</v>
      </c>
      <c r="B55" s="1343" t="s">
        <v>227</v>
      </c>
      <c r="C55" s="1314"/>
      <c r="D55" s="1314"/>
      <c r="E55" s="2259"/>
      <c r="F55" s="2258"/>
      <c r="G55" s="1314"/>
      <c r="H55" s="1314"/>
      <c r="I55" s="1314"/>
      <c r="J55" s="1314"/>
      <c r="K55" s="1314"/>
      <c r="L55" s="1426"/>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T55" s="789"/>
      <c r="AU55" s="789" t="str">
        <f>IF(T55="","",T55)</f>
        <v>Добавить централизованную систему для дифференциации</v>
      </c>
      <c r="AV55" s="789"/>
      <c r="AW55" s="789"/>
      <c r="AX55" s="518">
        <v>0</v>
      </c>
    </row>
    <row s="1642" customFormat="1" customHeight="1" ht="0">
      <c r="A56" s="1343" t="s">
        <v>226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T56" s="500"/>
      <c r="AU56" s="500" t="str">
        <f>IF(T56="","",T56)</f>
        <v>Добавить территорию для дифференциации</v>
      </c>
      <c r="AV56" s="500"/>
      <c r="AW56" s="500"/>
      <c r="AX56" s="511">
        <v>0</v>
      </c>
    </row>
    <row s="1642" customFormat="1" customHeight="1" ht="0">
      <c r="A57" s="1314"/>
      <c r="B57" s="1314"/>
      <c r="C57" s="1314"/>
      <c r="D57" s="1314"/>
      <c r="E57" s="1343"/>
      <c r="F57" s="1314"/>
      <c r="G57" s="1314"/>
      <c r="H57" s="1314"/>
      <c r="I57" s="1314"/>
      <c r="J57" s="1314"/>
      <c r="K57" s="1314"/>
      <c r="L57" s="1426"/>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T57" s="789"/>
      <c r="AU57" s="789" t="str">
        <f>IF(T57="","",T57)</f>
        <v>Добавить наименование тарифа</v>
      </c>
      <c r="AV57" s="789"/>
      <c r="AW57" s="789"/>
      <c r="AX57" s="518">
        <v>0</v>
      </c>
    </row>
    <row customHeight="1" ht="11.549999999999999">
      <c r="M58" s="1160"/>
      <c r="N58" s="1160"/>
      <c r="O58" s="537"/>
      <c r="P58" s="1155"/>
      <c r="Q58" s="1155"/>
      <c r="R58" s="1155"/>
      <c r="S58" s="1155"/>
      <c r="AJ58" s="1635"/>
      <c r="AK58" s="1635"/>
      <c r="AL58" s="1635"/>
      <c r="AM58" s="1635"/>
      <c r="AN58" s="1635"/>
      <c r="AO58" s="1635"/>
      <c r="AP58" s="1635"/>
      <c r="AS58" s="1155"/>
      <c r="AT58" s="1155"/>
      <c r="AU58" s="1155"/>
      <c r="AV58" s="1155"/>
      <c r="AW58" s="1155"/>
      <c r="AX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385"/>
      <c r="AK59" s="2385"/>
      <c r="AL59" s="2385"/>
      <c r="AM59" s="2385"/>
      <c r="AN59" s="2385"/>
      <c r="AO59" s="2385"/>
      <c r="AP59" s="2385"/>
      <c r="AQ59" s="2285"/>
      <c r="AR59" s="2285"/>
      <c r="AX59" s="1155">
        <v>14</v>
      </c>
    </row>
    <row customHeight="1" ht="14.699999999999998">
      <c r="O60" s="537"/>
      <c r="AJ60" s="1635"/>
      <c r="AK60" s="1635"/>
      <c r="AL60" s="1635"/>
      <c r="AM60" s="1635"/>
      <c r="AN60" s="1635"/>
      <c r="AO60" s="1635"/>
      <c r="AP60" s="1635"/>
      <c r="AX60" s="1155">
        <v>14</v>
      </c>
    </row>
    <row customHeight="1" ht="14.699999999999998">
      <c r="O61" s="537"/>
      <c r="S61" s="1253"/>
      <c r="T61" s="2285"/>
      <c r="U61" s="2285"/>
      <c r="V61" s="2285"/>
      <c r="W61" s="2285"/>
      <c r="X61" s="2285"/>
      <c r="Y61" s="2285"/>
      <c r="Z61" s="2285"/>
      <c r="AA61" s="2285"/>
      <c r="AB61" s="2285"/>
      <c r="AC61" s="2285"/>
      <c r="AD61" s="2285"/>
      <c r="AE61" s="2285"/>
      <c r="AF61" s="2285"/>
      <c r="AG61" s="2285"/>
      <c r="AH61" s="2285"/>
      <c r="AI61" s="2285"/>
      <c r="AJ61" s="2385"/>
      <c r="AK61" s="2385"/>
      <c r="AL61" s="2385"/>
      <c r="AM61" s="2385"/>
      <c r="AN61" s="2385"/>
      <c r="AO61" s="2385"/>
      <c r="AP61" s="2385"/>
      <c r="AQ61" s="2285"/>
      <c r="AR61" s="2285"/>
      <c r="AX61" s="1155">
        <v>14</v>
      </c>
    </row>
    <row customHeight="1" ht="22.5" hidden="1">
      <c r="A62" s="1160" t="s">
        <v>82</v>
      </c>
      <c r="B62" s="1160">
        <v>0</v>
      </c>
      <c r="C62" s="1160">
        <v>0</v>
      </c>
      <c r="D62" s="1160">
        <v>0</v>
      </c>
      <c r="E62" s="1160">
        <v>0</v>
      </c>
      <c r="F62" s="1160">
        <v>0</v>
      </c>
      <c r="G62" s="1160">
        <v>0</v>
      </c>
      <c r="H62" s="1160">
        <v>0</v>
      </c>
      <c r="I62" s="1160">
        <v>0</v>
      </c>
      <c r="J62" s="1160">
        <v>0</v>
      </c>
      <c r="K62" s="1160">
        <v>0</v>
      </c>
      <c r="L62" s="1421">
        <v>0</v>
      </c>
      <c r="M62" s="1362">
        <v>0</v>
      </c>
      <c r="N62" s="1362">
        <v>0</v>
      </c>
      <c r="O62" s="1362">
        <v>0</v>
      </c>
      <c r="P62" s="1351">
        <v>3</v>
      </c>
      <c r="Q62" s="344">
        <v>3</v>
      </c>
      <c r="R62" s="344">
        <v>3</v>
      </c>
      <c r="S62" s="581">
        <v>12</v>
      </c>
      <c r="T62" s="1155">
        <v>35</v>
      </c>
      <c r="U62" s="1155">
        <v>0</v>
      </c>
      <c r="V62" s="1155">
        <v>0</v>
      </c>
      <c r="W62" s="1155">
        <v>0</v>
      </c>
      <c r="X62" s="1155">
        <v>0</v>
      </c>
      <c r="Y62" s="1155">
        <v>0</v>
      </c>
      <c r="Z62" s="1155">
        <v>0</v>
      </c>
      <c r="AA62" s="1155">
        <v>0</v>
      </c>
      <c r="AB62" s="1155">
        <v>0</v>
      </c>
      <c r="AC62" s="1155">
        <v>24</v>
      </c>
      <c r="AD62" s="1155">
        <v>24</v>
      </c>
      <c r="AE62" s="1155">
        <v>24</v>
      </c>
      <c r="AF62" s="1155">
        <v>11</v>
      </c>
      <c r="AG62" s="1155">
        <v>3</v>
      </c>
      <c r="AH62" s="1155">
        <v>11</v>
      </c>
      <c r="AI62" s="1155">
        <v>0</v>
      </c>
      <c r="AJ62" s="1635">
        <v>0</v>
      </c>
      <c r="AK62" s="1635">
        <v>0</v>
      </c>
      <c r="AL62" s="1635">
        <v>0</v>
      </c>
      <c r="AM62" s="1635">
        <v>0</v>
      </c>
      <c r="AN62" s="1635">
        <v>0</v>
      </c>
      <c r="AO62" s="1635">
        <v>0</v>
      </c>
      <c r="AP62" s="1635">
        <v>0</v>
      </c>
      <c r="AQ62" s="1155">
        <v>4</v>
      </c>
      <c r="AR62" s="1155">
        <v>115</v>
      </c>
      <c r="AS62" s="511">
        <v>10</v>
      </c>
      <c r="AT62" s="511">
        <v>10</v>
      </c>
      <c r="AU62" s="511">
        <v>10</v>
      </c>
      <c r="AV62" s="511">
        <v>10</v>
      </c>
      <c r="AW62" s="511">
        <v>10</v>
      </c>
      <c r="AX62" s="1155">
        <v>23</v>
      </c>
    </row>
  </sheetData>
  <sheetProtection formatColumns="0" formatRows="0" autoFilter="0" sort="0" insertRows="0" insertColumns="1" deleteRows="0" deleteColumns="0"/>
  <mergeCells count="140">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T59:AR59"/>
    <mergeCell ref="T61:AR61"/>
    <mergeCell ref="Q45:Q48"/>
    <mergeCell ref="V45:AB45"/>
    <mergeCell ref="AC45:AQ45"/>
    <mergeCell ref="AF46:AF47"/>
    <mergeCell ref="AG46:AG47"/>
    <mergeCell ref="AR46:AR47"/>
    <mergeCell ref="AH46:AH47"/>
    <mergeCell ref="AI46:AI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P46:AP47"/>
    <mergeCell ref="AN46:AN47"/>
    <mergeCell ref="AO46:AO47"/>
    <mergeCell ref="AM46:AM47"/>
    <mergeCell ref="AB46:AB47"/>
    <mergeCell ref="Z46:Z47"/>
    <mergeCell ref="AA46:AA47"/>
    <mergeCell ref="Y46:Y47"/>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2F108-3C48-FB68-52E8-D7AAB047A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502</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502</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502</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502</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502</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66EC8-6268-C49D-398C-0B0BBEC931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503</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503</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503</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5F418-F70C-6684-C2A8-4BE2DABC2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504</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504</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504</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F8E6-2A38-6B78-45F8-32F3C850AF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46139.3771412037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786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46139.3771412037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786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505</v>
      </c>
      <c r="U37" s="337"/>
      <c r="V37" s="2275"/>
      <c r="W37" s="2275"/>
      <c r="X37" s="2275"/>
      <c r="Y37" s="2275"/>
      <c r="Z37" s="2275"/>
      <c r="AA37" s="2209" t="s">
        <v>431</v>
      </c>
      <c r="AB37" s="2208" t="s">
        <v>506</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C0847-A148-F96E-B542-702610FFC3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512</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46139.3771412037</v>
      </c>
      <c r="W32" s="2264"/>
      <c r="X32" s="2264"/>
      <c r="Y32" s="2264"/>
      <c r="Z32" s="2264"/>
      <c r="AA32" s="2264"/>
      <c r="AB32" s="2264"/>
      <c r="AC32" s="326"/>
      <c r="AD32" s="2264" t="str">
        <f>IF(TITLE_DATE_PR_CHANGE="",IF(TITLE_DATE_PR="","",TITLE_DATE_PR),TITLE_DATE_PR_CHANGE)</f>
        <v>46139.3771412037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786</v>
      </c>
      <c r="W33" s="2251"/>
      <c r="X33" s="2251"/>
      <c r="Y33" s="2251"/>
      <c r="Z33" s="2251"/>
      <c r="AA33" s="2251"/>
      <c r="AB33" s="2251"/>
      <c r="AC33" s="326"/>
      <c r="AD33" s="2251" t="str">
        <f>IF(TITLE_NUMBER_PR_CHANGE="",IF(TITLE_NUMBER_PR="","",TITLE_NUMBER_PR),TITLE_NUMBER_PR_CHANGE)</f>
        <v>786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46139.3771412037</v>
      </c>
      <c r="W36" s="2264"/>
      <c r="X36" s="2264"/>
      <c r="Y36" s="2264"/>
      <c r="Z36" s="2264"/>
      <c r="AA36" s="2264"/>
      <c r="AB36" s="2264"/>
      <c r="AC36" s="326"/>
      <c r="AD36" s="2264" t="str">
        <f>IF(TITLE_DATE_PR_CHANGE="",IF(TITLE_DATE_PR="","",TITLE_DATE_PR),TITLE_DATE_PR_CHANGE)</f>
        <v>46139.3771412037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786</v>
      </c>
      <c r="W37" s="2251"/>
      <c r="X37" s="2251"/>
      <c r="Y37" s="2251"/>
      <c r="Z37" s="2251"/>
      <c r="AA37" s="2251"/>
      <c r="AB37" s="2251"/>
      <c r="AC37" s="326"/>
      <c r="AD37" s="2251" t="str">
        <f>IF(TITLE_NUMBER_PR_CHANGE="",IF(TITLE_NUMBER_PR="","",TITLE_NUMBER_PR),TITLE_NUMBER_PR_CHANGE)</f>
        <v>786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521</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521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99AA8-F418-AC38-43B8-5D4B5316E1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524</v>
      </c>
      <c r="W39" s="1222" t="s">
        <v>525</v>
      </c>
      <c r="X39" s="1222" t="s">
        <v>495</v>
      </c>
      <c r="Y39" s="1489" t="s">
        <v>447</v>
      </c>
      <c r="Z39" s="2270" t="s">
        <v>448</v>
      </c>
      <c r="AA39" s="2271"/>
      <c r="AB39" s="2279"/>
      <c r="AC39" s="1483" t="s">
        <v>524</v>
      </c>
      <c r="AD39" s="1222" t="s">
        <v>525</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526</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526</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526</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8BA98-A948-5039-B0C8-2A0895CD0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326"/>
      <c r="AC28" s="2264" t="str">
        <f>IF(TITLE_DATE_PR_CHANGE="",IF(TITLE_DATE_PR="","",TITLE_DATE_PR),TITLE_DATE_PR_CHANGE)</f>
        <v>46139.3771412037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326"/>
      <c r="AC29" s="2251" t="str">
        <f>IF(TITLE_NUMBER_PR_CHANGE="",IF(TITLE_NUMBER_PR="","",TITLE_NUMBER_PR),TITLE_NUMBER_PR_CHANGE)</f>
        <v>786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326"/>
      <c r="AC32" s="2264" t="str">
        <f>IF(TITLE_DATE_PR_CHANGE="",IF(TITLE_DATE_PR="","",TITLE_DATE_PR),TITLE_DATE_PR_CHANGE)</f>
        <v>46139.3771412037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326"/>
      <c r="AC33" s="2251" t="str">
        <f>IF(TITLE_NUMBER_PR_CHANGE="",IF(TITLE_NUMBER_PR="","",TITLE_NUMBER_PR),TITLE_NUMBER_PR_CHANGE)</f>
        <v>786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524</v>
      </c>
      <c r="W39" s="1222" t="s">
        <v>525</v>
      </c>
      <c r="X39" s="1222" t="s">
        <v>495</v>
      </c>
      <c r="Y39" s="1489" t="s">
        <v>447</v>
      </c>
      <c r="Z39" s="2270" t="s">
        <v>448</v>
      </c>
      <c r="AA39" s="2271"/>
      <c r="AB39" s="2279"/>
      <c r="AC39" s="1483" t="s">
        <v>524</v>
      </c>
      <c r="AD39" s="1222" t="s">
        <v>525</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964E8-9AB8-140F-0888-5F520D34D1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512</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46139.3771412037</v>
      </c>
      <c r="W32" s="2264"/>
      <c r="X32" s="2264"/>
      <c r="Y32" s="2264"/>
      <c r="Z32" s="2264"/>
      <c r="AA32" s="2264"/>
      <c r="AB32" s="2264"/>
      <c r="AC32" s="326"/>
      <c r="AD32" s="2264" t="str">
        <f>IF(TITLE_DATE_PR_CHANGE="",IF(TITLE_DATE_PR="","",TITLE_DATE_PR),TITLE_DATE_PR_CHANGE)</f>
        <v>46139.3771412037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786</v>
      </c>
      <c r="W33" s="2251"/>
      <c r="X33" s="2251"/>
      <c r="Y33" s="2251"/>
      <c r="Z33" s="2251"/>
      <c r="AA33" s="2251"/>
      <c r="AB33" s="2251"/>
      <c r="AC33" s="326"/>
      <c r="AD33" s="2251" t="str">
        <f>IF(TITLE_NUMBER_PR_CHANGE="",IF(TITLE_NUMBER_PR="","",TITLE_NUMBER_PR),TITLE_NUMBER_PR_CHANGE)</f>
        <v>786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46139.3771412037</v>
      </c>
      <c r="W36" s="2264"/>
      <c r="X36" s="2264"/>
      <c r="Y36" s="2264"/>
      <c r="Z36" s="2264"/>
      <c r="AA36" s="2264"/>
      <c r="AB36" s="2264"/>
      <c r="AC36" s="326"/>
      <c r="AD36" s="2264" t="str">
        <f>IF(TITLE_DATE_PR_CHANGE="",IF(TITLE_DATE_PR="","",TITLE_DATE_PR),TITLE_DATE_PR_CHANGE)</f>
        <v>46139.3771412037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786</v>
      </c>
      <c r="W37" s="2251"/>
      <c r="X37" s="2251"/>
      <c r="Y37" s="2251"/>
      <c r="Z37" s="2251"/>
      <c r="AA37" s="2251"/>
      <c r="AB37" s="2251"/>
      <c r="AC37" s="326"/>
      <c r="AD37" s="2251" t="str">
        <f>IF(TITLE_NUMBER_PR_CHANGE="",IF(TITLE_NUMBER_PR="","",TITLE_NUMBER_PR),TITLE_NUMBER_PR_CHANGE)</f>
        <v>786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09928-2058-C948-C371-652BAB6EFD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Городской округ Саранск(89701000)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76C18-6048-4948-9F28-417D6433126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2264"/>
      <c r="AC28" s="2264"/>
      <c r="AD28" s="2264"/>
      <c r="AE28" s="2264"/>
      <c r="AF28" s="326"/>
      <c r="AG28" s="2264" t="str">
        <f>IF(TITLE_DATE_PR_CHANGE="",IF(TITLE_DATE_PR="","",TITLE_DATE_PR),TITLE_DATE_PR_CHANGE)</f>
        <v>46139.3771412037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2251"/>
      <c r="AC29" s="2251"/>
      <c r="AD29" s="2251"/>
      <c r="AE29" s="2251"/>
      <c r="AF29" s="326"/>
      <c r="AG29" s="2251" t="str">
        <f>IF(TITLE_NUMBER_PR_CHANGE="",IF(TITLE_NUMBER_PR="","",TITLE_NUMBER_PR),TITLE_NUMBER_PR_CHANGE)</f>
        <v>786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2264"/>
      <c r="AC32" s="2264"/>
      <c r="AD32" s="2264"/>
      <c r="AE32" s="2264"/>
      <c r="AF32" s="326"/>
      <c r="AG32" s="2264" t="str">
        <f>IF(TITLE_DATE_PR_CHANGE="",IF(TITLE_DATE_PR="","",TITLE_DATE_PR),TITLE_DATE_PR_CHANGE)</f>
        <v>46139.3771412037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2251"/>
      <c r="AC33" s="2251"/>
      <c r="AD33" s="2251"/>
      <c r="AE33" s="2251"/>
      <c r="AF33" s="326"/>
      <c r="AG33" s="2251" t="str">
        <f>IF(TITLE_NUMBER_PR_CHANGE="",IF(TITLE_NUMBER_PR="","",TITLE_NUMBER_PR),TITLE_NUMBER_PR_CHANGE)</f>
        <v>786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72D88-AF58-7748-7D18-B060DECADE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МП г.о. Саранск "Саранское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46139.3771412037</v>
      </c>
      <c r="W28" s="2264"/>
      <c r="X28" s="2264"/>
      <c r="Y28" s="2264"/>
      <c r="Z28" s="2264"/>
      <c r="AA28" s="2264"/>
      <c r="AB28" s="2264"/>
      <c r="AC28" s="2264"/>
      <c r="AD28" s="2264"/>
      <c r="AE28" s="2264"/>
      <c r="AF28" s="326"/>
      <c r="AG28" s="2264" t="str">
        <f>IF(TITLE_DATE_PR_CHANGE="",IF(TITLE_DATE_PR="","",TITLE_DATE_PR),TITLE_DATE_PR_CHANGE)</f>
        <v>46139.3771412037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786</v>
      </c>
      <c r="W29" s="2251"/>
      <c r="X29" s="2251"/>
      <c r="Y29" s="2251"/>
      <c r="Z29" s="2251"/>
      <c r="AA29" s="2251"/>
      <c r="AB29" s="2251"/>
      <c r="AC29" s="2251"/>
      <c r="AD29" s="2251"/>
      <c r="AE29" s="2251"/>
      <c r="AF29" s="326"/>
      <c r="AG29" s="2251" t="str">
        <f>IF(TITLE_NUMBER_PR_CHANGE="",IF(TITLE_NUMBER_PR="","",TITLE_NUMBER_PR),TITLE_NUMBER_PR_CHANGE)</f>
        <v>786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46139.3771412037</v>
      </c>
      <c r="W32" s="2264"/>
      <c r="X32" s="2264"/>
      <c r="Y32" s="2264"/>
      <c r="Z32" s="2264"/>
      <c r="AA32" s="2264"/>
      <c r="AB32" s="2264"/>
      <c r="AC32" s="2264"/>
      <c r="AD32" s="2264"/>
      <c r="AE32" s="2264"/>
      <c r="AF32" s="326"/>
      <c r="AG32" s="2264" t="str">
        <f>IF(TITLE_DATE_PR_CHANGE="",IF(TITLE_DATE_PR="","",TITLE_DATE_PR),TITLE_DATE_PR_CHANGE)</f>
        <v>46139.3771412037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786</v>
      </c>
      <c r="W33" s="2251"/>
      <c r="X33" s="2251"/>
      <c r="Y33" s="2251"/>
      <c r="Z33" s="2251"/>
      <c r="AA33" s="2251"/>
      <c r="AB33" s="2251"/>
      <c r="AC33" s="2251"/>
      <c r="AD33" s="2251"/>
      <c r="AE33" s="2251"/>
      <c r="AF33" s="326"/>
      <c r="AG33" s="2251" t="str">
        <f>IF(TITLE_NUMBER_PR_CHANGE="",IF(TITLE_NUMBER_PR="","",TITLE_NUMBER_PR),TITLE_NUMBER_PR_CHANGE)</f>
        <v>786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4198-15FF-CD88-AE88-145E371861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512</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МП г.о. Саранск "Саранское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46139.3771412037</v>
      </c>
      <c r="W32" s="2264"/>
      <c r="X32" s="2264"/>
      <c r="Y32" s="2264"/>
      <c r="Z32" s="2264"/>
      <c r="AA32" s="2264"/>
      <c r="AB32" s="2264"/>
      <c r="AC32" s="326"/>
      <c r="AD32" s="2264" t="str">
        <f>IF(TITLE_DATE_PR_CHANGE="",IF(TITLE_DATE_PR="","",TITLE_DATE_PR),TITLE_DATE_PR_CHANGE)</f>
        <v>46139.3771412037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786</v>
      </c>
      <c r="W33" s="2251"/>
      <c r="X33" s="2251"/>
      <c r="Y33" s="2251"/>
      <c r="Z33" s="2251"/>
      <c r="AA33" s="2251"/>
      <c r="AB33" s="2251"/>
      <c r="AC33" s="326"/>
      <c r="AD33" s="2251" t="str">
        <f>IF(TITLE_NUMBER_PR_CHANGE="",IF(TITLE_NUMBER_PR="","",TITLE_NUMBER_PR),TITLE_NUMBER_PR_CHANGE)</f>
        <v>786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46139.3771412037</v>
      </c>
      <c r="W36" s="2264"/>
      <c r="X36" s="2264"/>
      <c r="Y36" s="2264"/>
      <c r="Z36" s="2264"/>
      <c r="AA36" s="2264"/>
      <c r="AB36" s="2264"/>
      <c r="AC36" s="326"/>
      <c r="AD36" s="2264" t="str">
        <f>IF(TITLE_DATE_PR_CHANGE="",IF(TITLE_DATE_PR="","",TITLE_DATE_PR),TITLE_DATE_PR_CHANGE)</f>
        <v>46139.3771412037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786</v>
      </c>
      <c r="W37" s="2251"/>
      <c r="X37" s="2251"/>
      <c r="Y37" s="2251"/>
      <c r="Z37" s="2251"/>
      <c r="AA37" s="2251"/>
      <c r="AB37" s="2251"/>
      <c r="AC37" s="326"/>
      <c r="AD37" s="2251" t="str">
        <f>IF(TITLE_NUMBER_PR_CHANGE="",IF(TITLE_NUMBER_PR="","",TITLE_NUMBER_PR),TITLE_NUMBER_PR_CHANGE)</f>
        <v>786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550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550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1990D-EED8-DF65-13E5-0AEF726A1B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МП г.о. Саранск "Саранское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572</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586</v>
      </c>
      <c r="C82" s="735"/>
      <c r="D82" s="733"/>
      <c r="E82" s="546" t="str">
        <f>FHD_NUM_P_44</f>
        <v>7</v>
      </c>
      <c r="F82" s="1880" t="str">
        <f>FHD_P_44</f>
        <v>Объём поднятой воды</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587</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c r="A114" s="989" t="s">
        <v>598</v>
      </c>
      <c r="D114" s="1638"/>
      <c r="E114" s="546" t="str">
        <f>FHD_NUM_P_74</f>
        <v>13</v>
      </c>
      <c r="F114" s="1880" t="str">
        <f>FHD_P_74</f>
        <v>Удельный расход электрической энергии на подачу воды в сеть</v>
      </c>
      <c r="G114" s="1876" t="s">
        <v>599</v>
      </c>
      <c r="H114" s="577"/>
      <c r="I114" s="577"/>
      <c r="J114" s="289" t="str">
        <f>FHD_NOTE_P_74</f>
        <v/>
      </c>
      <c r="K114" s="543"/>
      <c r="AF114" s="1631">
        <v>0</v>
      </c>
    </row>
    <row s="1635" customFormat="1" customHeight="1" ht="18.75">
      <c r="A115" s="2373" t="s">
        <v>600</v>
      </c>
      <c r="B115" s="910"/>
      <c r="C115" s="735"/>
      <c r="D115" s="733"/>
      <c r="E115" s="546" t="str">
        <f>FHD_NUM_P_75</f>
        <v>14</v>
      </c>
      <c r="F115" s="1880" t="str">
        <f>FHD_P_75</f>
        <v>Расход воды на собственные нужды, в том числе:</v>
      </c>
      <c r="G115" s="1876" t="s">
        <v>564</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564</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564</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BAE02-A223-2E16-4301-9CC361428A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МП г.о. Саранск "Саранское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608</v>
      </c>
      <c r="K10" s="521" t="s">
        <v>609</v>
      </c>
      <c r="L10" s="2127" t="s">
        <v>88</v>
      </c>
      <c r="M10" s="2127"/>
      <c r="N10" s="521" t="s">
        <v>610</v>
      </c>
      <c r="O10" s="521" t="s">
        <v>611</v>
      </c>
      <c r="P10" s="521" t="s">
        <v>612</v>
      </c>
      <c r="Q10" s="521" t="s">
        <v>613</v>
      </c>
      <c r="R10" s="521" t="s">
        <v>614</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B83FC-23C6-3496-FB68-B9DA98F00A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МП г.о. Саранск "Саранское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303</v>
      </c>
      <c r="J13" s="2370"/>
      <c r="K13" s="2370"/>
      <c r="L13" s="2027"/>
      <c r="M13" s="2067"/>
      <c r="O13" s="2127"/>
      <c r="AK13" s="1631">
        <v>11</v>
      </c>
    </row>
    <row customHeight="1" ht="24">
      <c r="I14" s="2020" t="s">
        <v>88</v>
      </c>
      <c r="J14" s="2020" t="s">
        <v>305</v>
      </c>
      <c r="K14" s="2020" t="s">
        <v>572</v>
      </c>
      <c r="L14" s="2060" t="s">
        <v>306</v>
      </c>
      <c r="M14" s="2061" t="s">
        <v>306</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309</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309</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76F02-487A-08F8-9DD8-F291E7E6EDC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МП г.о. Саранск "Саранское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624</v>
      </c>
      <c r="F9" s="2051" t="s">
        <v>630</v>
      </c>
      <c r="H9" s="376"/>
      <c r="I9" s="2025" t="s">
        <v>88</v>
      </c>
      <c r="J9" s="2026" t="s">
        <v>305</v>
      </c>
      <c r="K9" s="2064" t="s">
        <v>572</v>
      </c>
      <c r="L9" s="2065" t="s">
        <v>306</v>
      </c>
      <c r="M9" s="2389"/>
      <c r="W9" s="1631">
        <v>34</v>
      </c>
    </row>
    <row customHeight="1" ht="35.699999999999996">
      <c r="B10" s="2053" t="s">
        <v>696</v>
      </c>
      <c r="C10" s="2053" t="s">
        <v>697</v>
      </c>
      <c r="D10" s="2052" t="s">
        <v>633</v>
      </c>
      <c r="E10" s="2056" t="s">
        <v>634</v>
      </c>
      <c r="F10" s="2056" t="s">
        <v>634</v>
      </c>
      <c r="H10" s="376"/>
      <c r="I10" s="2024" t="s">
        <v>109</v>
      </c>
      <c r="J10" s="1886" t="s">
        <v>698</v>
      </c>
      <c r="K10" s="2018" t="s">
        <v>309</v>
      </c>
      <c r="L10" s="818"/>
      <c r="M10" s="297" t="s">
        <v>699</v>
      </c>
      <c r="W10" s="1631">
        <v>34</v>
      </c>
    </row>
    <row customHeight="1" ht="50.25">
      <c r="B11" s="2053" t="s">
        <v>700</v>
      </c>
      <c r="C11" s="2053" t="s">
        <v>701</v>
      </c>
      <c r="D11" s="2052" t="s">
        <v>633</v>
      </c>
      <c r="E11" s="2056" t="s">
        <v>634</v>
      </c>
      <c r="F11" s="2056" t="s">
        <v>634</v>
      </c>
      <c r="H11" s="376"/>
      <c r="I11" s="2024" t="s">
        <v>110</v>
      </c>
      <c r="J11" s="1886" t="s">
        <v>702</v>
      </c>
      <c r="K11" s="2018" t="s">
        <v>309</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309</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D73B8-2B76-45FD-143B-CD980E5ECF0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МП г.о. Саранск "Саранское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572</v>
      </c>
      <c r="H14" s="1634" t="s">
        <v>306</v>
      </c>
      <c r="I14" s="1634" t="s">
        <v>306</v>
      </c>
      <c r="J14" s="2127"/>
      <c r="AF14" s="1631">
        <v>23</v>
      </c>
    </row>
    <row customHeight="1" ht="19.95">
      <c r="D15" s="1638"/>
      <c r="E15" s="1630" t="s">
        <v>109</v>
      </c>
      <c r="F15" s="707" t="s">
        <v>710</v>
      </c>
      <c r="G15" s="1646" t="s">
        <v>558</v>
      </c>
      <c r="H15" s="557"/>
      <c r="I15" s="557"/>
      <c r="J15" s="289" t="s">
        <v>711</v>
      </c>
      <c r="K15" s="543" t="s">
        <v>636</v>
      </c>
      <c r="AF15" s="1631">
        <v>19</v>
      </c>
    </row>
    <row customHeight="1" ht="35.699999999999996">
      <c r="D16" s="1638"/>
      <c r="E16" s="1630" t="s">
        <v>110</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310</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313</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90</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111</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89EBC-5318-FB16-F46A-E0E8D2E8AD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МП г.о. Саранск "Саранское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572</v>
      </c>
      <c r="H14" s="1660" t="s">
        <v>306</v>
      </c>
      <c r="I14" s="1660" t="s">
        <v>306</v>
      </c>
      <c r="J14" s="2127"/>
      <c r="AF14" s="1631">
        <v>23</v>
      </c>
    </row>
    <row customHeight="1" ht="19.95">
      <c r="D15" s="1638"/>
      <c r="E15" s="1630" t="s">
        <v>109</v>
      </c>
      <c r="F15" s="707" t="s">
        <v>781</v>
      </c>
      <c r="G15" s="1657" t="s">
        <v>558</v>
      </c>
      <c r="H15" s="557"/>
      <c r="I15" s="557"/>
      <c r="J15" s="289" t="s">
        <v>782</v>
      </c>
      <c r="K15" s="543" t="s">
        <v>636</v>
      </c>
      <c r="AF15" s="1631">
        <v>19</v>
      </c>
    </row>
    <row customHeight="1" ht="24">
      <c r="D16" s="1638"/>
      <c r="E16" s="1630" t="s">
        <v>110</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310</v>
      </c>
      <c r="F20" s="1667" t="s">
        <v>789</v>
      </c>
      <c r="G20" s="1654" t="s">
        <v>558</v>
      </c>
      <c r="H20" s="557"/>
      <c r="I20" s="557"/>
      <c r="J20" s="289"/>
      <c r="K20" s="543"/>
      <c r="AF20" s="1631">
        <v>34</v>
      </c>
    </row>
    <row customHeight="1" ht="48.29999999999999">
      <c r="D21" s="1638"/>
      <c r="E21" s="1664" t="s">
        <v>313</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111</v>
      </c>
      <c r="F35" s="1661" t="s">
        <v>635</v>
      </c>
      <c r="G35" s="1657" t="s">
        <v>309</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4C28D-EFB8-2488-AD08-65B097692F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МП г.о. Саранск "Саранское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812</v>
      </c>
      <c r="F11" s="705" t="s">
        <v>572</v>
      </c>
      <c r="G11" s="465" t="s">
        <v>306</v>
      </c>
      <c r="H11" s="465" t="s">
        <v>393</v>
      </c>
      <c r="I11" s="807" t="s">
        <v>306</v>
      </c>
      <c r="J11" s="808" t="s">
        <v>393</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813</v>
      </c>
      <c r="D13" s="953" t="s">
        <v>109</v>
      </c>
      <c r="E13" s="279" t="s">
        <v>814</v>
      </c>
      <c r="F13" s="660" t="s">
        <v>815</v>
      </c>
      <c r="G13" s="557"/>
      <c r="H13" s="661"/>
      <c r="I13" s="557"/>
      <c r="J13" s="661"/>
      <c r="K13" s="289" t="s">
        <v>816</v>
      </c>
      <c r="L13" s="720"/>
      <c r="X13" s="505">
        <v>0</v>
      </c>
    </row>
    <row customHeight="1" ht="22.5" hidden="1">
      <c r="A14" s="2392"/>
      <c r="D14" s="539" t="s">
        <v>110</v>
      </c>
      <c r="E14" s="279" t="s">
        <v>817</v>
      </c>
      <c r="F14" s="660" t="s">
        <v>818</v>
      </c>
      <c r="G14" s="557"/>
      <c r="H14" s="662"/>
      <c r="I14" s="557"/>
      <c r="J14" s="662"/>
      <c r="K14" s="289" t="s">
        <v>819</v>
      </c>
      <c r="L14" s="720"/>
      <c r="X14" s="505">
        <v>0</v>
      </c>
    </row>
    <row s="1635" customFormat="1" customHeight="1" ht="78.75" hidden="1">
      <c r="A15" s="2392"/>
      <c r="B15" s="511"/>
      <c r="D15" s="953" t="s">
        <v>90</v>
      </c>
      <c r="E15" s="707" t="s">
        <v>820</v>
      </c>
      <c r="F15" s="950" t="s">
        <v>309</v>
      </c>
      <c r="G15" s="950" t="s">
        <v>309</v>
      </c>
      <c r="H15" s="106"/>
      <c r="I15" s="950" t="s">
        <v>309</v>
      </c>
      <c r="J15" s="106"/>
      <c r="K15" s="289" t="s">
        <v>821</v>
      </c>
      <c r="L15" s="720"/>
      <c r="X15" s="758">
        <v>0</v>
      </c>
    </row>
    <row s="1635" customFormat="1" customHeight="1" ht="22.5" hidden="1">
      <c r="A16" s="2392"/>
      <c r="B16" s="511"/>
      <c r="D16" s="953" t="s">
        <v>327</v>
      </c>
      <c r="E16" s="954" t="s">
        <v>822</v>
      </c>
      <c r="F16" s="950" t="s">
        <v>823</v>
      </c>
      <c r="G16" s="817"/>
      <c r="H16" s="106"/>
      <c r="I16" s="817"/>
      <c r="J16" s="106"/>
      <c r="K16" s="289"/>
      <c r="L16" s="720"/>
      <c r="X16" s="758">
        <v>0</v>
      </c>
    </row>
    <row s="1635" customFormat="1" customHeight="1" ht="22.5" hidden="1">
      <c r="A17" s="2392"/>
      <c r="B17" s="511"/>
      <c r="D17" s="953" t="s">
        <v>335</v>
      </c>
      <c r="E17" s="954" t="s">
        <v>824</v>
      </c>
      <c r="F17" s="950" t="s">
        <v>825</v>
      </c>
      <c r="G17" s="817"/>
      <c r="H17" s="106"/>
      <c r="I17" s="817"/>
      <c r="J17" s="106"/>
      <c r="K17" s="289"/>
      <c r="L17" s="720"/>
      <c r="X17" s="758">
        <v>0</v>
      </c>
    </row>
    <row s="1635" customFormat="1" customHeight="1" ht="33.75" hidden="1">
      <c r="A18" s="2392"/>
      <c r="B18" s="511"/>
      <c r="D18" s="953" t="s">
        <v>337</v>
      </c>
      <c r="E18" s="954" t="s">
        <v>826</v>
      </c>
      <c r="F18" s="950" t="s">
        <v>577</v>
      </c>
      <c r="G18" s="680"/>
      <c r="H18" s="106"/>
      <c r="I18" s="680"/>
      <c r="J18" s="106"/>
      <c r="K18" s="289"/>
      <c r="L18" s="720"/>
      <c r="X18" s="758">
        <v>0</v>
      </c>
    </row>
    <row customHeight="1" ht="101.25" hidden="1">
      <c r="A19" s="2392"/>
      <c r="D19" s="953" t="s">
        <v>91</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309</v>
      </c>
      <c r="G20" s="950" t="s">
        <v>309</v>
      </c>
      <c r="H20" s="949" t="s">
        <v>309</v>
      </c>
      <c r="I20" s="950" t="s">
        <v>309</v>
      </c>
      <c r="J20" s="949" t="s">
        <v>309</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309</v>
      </c>
      <c r="G23" s="950" t="s">
        <v>309</v>
      </c>
      <c r="H23" s="949" t="s">
        <v>309</v>
      </c>
      <c r="I23" s="950" t="s">
        <v>309</v>
      </c>
      <c r="J23" s="949" t="s">
        <v>309</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309</v>
      </c>
      <c r="G25" s="950" t="s">
        <v>309</v>
      </c>
      <c r="H25" s="949" t="s">
        <v>309</v>
      </c>
      <c r="I25" s="950" t="s">
        <v>309</v>
      </c>
      <c r="J25" s="949" t="s">
        <v>309</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309</v>
      </c>
      <c r="G28" s="950" t="s">
        <v>309</v>
      </c>
      <c r="H28" s="949" t="s">
        <v>309</v>
      </c>
      <c r="I28" s="950" t="s">
        <v>309</v>
      </c>
      <c r="J28" s="949" t="s">
        <v>309</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111</v>
      </c>
      <c r="E31" s="279" t="s">
        <v>853</v>
      </c>
      <c r="F31" s="660" t="s">
        <v>564</v>
      </c>
      <c r="G31" s="557"/>
      <c r="H31" s="662"/>
      <c r="I31" s="557"/>
      <c r="J31" s="662"/>
      <c r="K31" s="289" t="s">
        <v>854</v>
      </c>
      <c r="L31" s="720"/>
      <c r="X31" s="505">
        <v>0</v>
      </c>
    </row>
    <row customHeight="1" ht="56.25" hidden="1">
      <c r="A32" s="2392"/>
      <c r="D32" s="953" t="s">
        <v>92</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c r="A37" s="2392" t="s">
        <v>859</v>
      </c>
      <c r="B37" s="511"/>
      <c r="D37" s="953">
        <v>1</v>
      </c>
      <c r="E37" s="707" t="s">
        <v>860</v>
      </c>
      <c r="F37" s="660" t="s">
        <v>815</v>
      </c>
      <c r="G37" s="557"/>
      <c r="H37" s="519"/>
      <c r="I37" s="557"/>
      <c r="J37" s="519"/>
      <c r="K37" s="289" t="s">
        <v>861</v>
      </c>
      <c r="X37" s="758">
        <v>0</v>
      </c>
    </row>
    <row s="1635" customFormat="1" customHeight="1" ht="22.5">
      <c r="A38" s="2392"/>
      <c r="B38" s="511"/>
      <c r="D38" s="669" t="s">
        <v>110</v>
      </c>
      <c r="E38" s="1032" t="s">
        <v>862</v>
      </c>
      <c r="F38" s="1036" t="s">
        <v>552</v>
      </c>
      <c r="G38" s="1036" t="s">
        <v>552</v>
      </c>
      <c r="H38" s="1030"/>
      <c r="I38" s="1036" t="s">
        <v>552</v>
      </c>
      <c r="J38" s="1030"/>
      <c r="K38" s="1031"/>
      <c r="X38" s="758">
        <v>0</v>
      </c>
    </row>
    <row s="1635" customFormat="1" customHeight="1" ht="33.75">
      <c r="A39" s="2392"/>
      <c r="B39" s="511"/>
      <c r="D39" s="665" t="s">
        <v>717</v>
      </c>
      <c r="E39" s="723" t="s">
        <v>863</v>
      </c>
      <c r="F39" s="660" t="s">
        <v>864</v>
      </c>
      <c r="G39" s="668"/>
      <c r="H39" s="1023"/>
      <c r="I39" s="668"/>
      <c r="J39" s="1023"/>
      <c r="K39" s="289" t="s">
        <v>865</v>
      </c>
      <c r="X39" s="758">
        <v>0</v>
      </c>
    </row>
    <row s="1635" customFormat="1" customHeight="1" ht="33.75">
      <c r="A40" s="2392"/>
      <c r="B40" s="511"/>
      <c r="D40" s="665" t="s">
        <v>720</v>
      </c>
      <c r="E40" s="723" t="s">
        <v>866</v>
      </c>
      <c r="F40" s="1027" t="s">
        <v>867</v>
      </c>
      <c r="G40" s="741"/>
      <c r="H40" s="1023"/>
      <c r="I40" s="741"/>
      <c r="J40" s="1023"/>
      <c r="K40" s="289" t="s">
        <v>868</v>
      </c>
      <c r="X40" s="758">
        <v>0</v>
      </c>
    </row>
    <row s="1635" customFormat="1" customHeight="1" ht="22.5">
      <c r="A41" s="2392"/>
      <c r="B41" s="511"/>
      <c r="D41" s="665" t="s">
        <v>90</v>
      </c>
      <c r="E41" s="722" t="s">
        <v>869</v>
      </c>
      <c r="F41" s="660" t="s">
        <v>552</v>
      </c>
      <c r="G41" s="660" t="s">
        <v>552</v>
      </c>
      <c r="H41" s="1024"/>
      <c r="I41" s="660" t="s">
        <v>552</v>
      </c>
      <c r="J41" s="1024"/>
      <c r="K41" s="302"/>
      <c r="X41" s="758">
        <v>0</v>
      </c>
    </row>
    <row s="1635" customFormat="1" customHeight="1" ht="45">
      <c r="A42" s="2392"/>
      <c r="B42" s="511"/>
      <c r="D42" s="665" t="s">
        <v>327</v>
      </c>
      <c r="E42" s="723" t="s">
        <v>870</v>
      </c>
      <c r="F42" s="660" t="s">
        <v>564</v>
      </c>
      <c r="G42" s="557"/>
      <c r="H42" s="1024"/>
      <c r="I42" s="557"/>
      <c r="J42" s="1024"/>
      <c r="K42" s="302" t="s">
        <v>871</v>
      </c>
      <c r="X42" s="758">
        <v>0</v>
      </c>
    </row>
    <row s="1635" customFormat="1" customHeight="1" ht="45">
      <c r="A43" s="2392"/>
      <c r="B43" s="511"/>
      <c r="D43" s="665" t="s">
        <v>335</v>
      </c>
      <c r="E43" s="667" t="s">
        <v>872</v>
      </c>
      <c r="F43" s="1028" t="s">
        <v>564</v>
      </c>
      <c r="G43" s="742"/>
      <c r="H43" s="1023"/>
      <c r="I43" s="742"/>
      <c r="J43" s="1023"/>
      <c r="K43" s="302" t="s">
        <v>873</v>
      </c>
      <c r="X43" s="758">
        <v>0</v>
      </c>
    </row>
    <row s="1635" customFormat="1" customHeight="1" ht="11.25">
      <c r="A44" s="2392"/>
      <c r="B44" s="511"/>
      <c r="D44" s="665" t="s">
        <v>91</v>
      </c>
      <c r="E44" s="666" t="s">
        <v>874</v>
      </c>
      <c r="F44" s="660" t="s">
        <v>864</v>
      </c>
      <c r="G44" s="668"/>
      <c r="H44" s="1023"/>
      <c r="I44" s="668"/>
      <c r="J44" s="1023"/>
      <c r="K44" s="289"/>
      <c r="X44" s="758">
        <v>0</v>
      </c>
    </row>
    <row s="1635" customFormat="1" customHeight="1" ht="11.25">
      <c r="A45" s="2392"/>
      <c r="B45" s="511"/>
      <c r="D45" s="665" t="s">
        <v>759</v>
      </c>
      <c r="E45" s="667" t="s">
        <v>875</v>
      </c>
      <c r="F45" s="660" t="s">
        <v>864</v>
      </c>
      <c r="G45" s="668"/>
      <c r="H45" s="1023"/>
      <c r="I45" s="668"/>
      <c r="J45" s="1023"/>
      <c r="K45" s="289"/>
      <c r="X45" s="758">
        <v>0</v>
      </c>
    </row>
    <row s="1635" customFormat="1" customHeight="1" ht="11.25">
      <c r="A46" s="2392"/>
      <c r="B46" s="511"/>
      <c r="D46" s="665" t="s">
        <v>801</v>
      </c>
      <c r="E46" s="667" t="s">
        <v>876</v>
      </c>
      <c r="F46" s="660" t="s">
        <v>864</v>
      </c>
      <c r="G46" s="668"/>
      <c r="H46" s="1023"/>
      <c r="I46" s="668"/>
      <c r="J46" s="1023"/>
      <c r="K46" s="289"/>
      <c r="X46" s="758">
        <v>0</v>
      </c>
    </row>
    <row s="1635" customFormat="1" customHeight="1" ht="11.25">
      <c r="A47" s="2392"/>
      <c r="B47" s="511"/>
      <c r="D47" s="665" t="s">
        <v>804</v>
      </c>
      <c r="E47" s="667" t="s">
        <v>877</v>
      </c>
      <c r="F47" s="660" t="s">
        <v>864</v>
      </c>
      <c r="G47" s="668"/>
      <c r="H47" s="1023"/>
      <c r="I47" s="668"/>
      <c r="J47" s="1023"/>
      <c r="K47" s="289"/>
      <c r="X47" s="758">
        <v>0</v>
      </c>
    </row>
    <row s="1635" customFormat="1" customHeight="1" ht="11.25">
      <c r="A48" s="2392"/>
      <c r="B48" s="511"/>
      <c r="D48" s="665" t="s">
        <v>878</v>
      </c>
      <c r="E48" s="671" t="s">
        <v>879</v>
      </c>
      <c r="F48" s="660" t="s">
        <v>864</v>
      </c>
      <c r="G48" s="668"/>
      <c r="H48" s="1023"/>
      <c r="I48" s="668"/>
      <c r="J48" s="1023"/>
      <c r="K48" s="289"/>
      <c r="X48" s="758">
        <v>0</v>
      </c>
    </row>
    <row s="1635" customFormat="1" customHeight="1" ht="11.25">
      <c r="A49" s="2392"/>
      <c r="B49" s="511"/>
      <c r="D49" s="665" t="s">
        <v>880</v>
      </c>
      <c r="E49" s="671" t="s">
        <v>881</v>
      </c>
      <c r="F49" s="660" t="s">
        <v>864</v>
      </c>
      <c r="G49" s="668"/>
      <c r="H49" s="1023"/>
      <c r="I49" s="668"/>
      <c r="J49" s="1023"/>
      <c r="K49" s="289"/>
      <c r="X49" s="758">
        <v>0</v>
      </c>
    </row>
    <row s="1635" customFormat="1" customHeight="1" ht="11.25">
      <c r="A50" s="2392"/>
      <c r="B50" s="511"/>
      <c r="D50" s="665" t="s">
        <v>882</v>
      </c>
      <c r="E50" s="667" t="s">
        <v>883</v>
      </c>
      <c r="F50" s="660" t="s">
        <v>864</v>
      </c>
      <c r="G50" s="668"/>
      <c r="H50" s="1023"/>
      <c r="I50" s="668"/>
      <c r="J50" s="1023"/>
      <c r="K50" s="289"/>
      <c r="X50" s="758">
        <v>0</v>
      </c>
    </row>
    <row s="1635" customFormat="1" customHeight="1" ht="11.25">
      <c r="A51" s="2392"/>
      <c r="B51" s="511"/>
      <c r="D51" s="665" t="s">
        <v>884</v>
      </c>
      <c r="E51" s="667" t="s">
        <v>885</v>
      </c>
      <c r="F51" s="660" t="s">
        <v>864</v>
      </c>
      <c r="G51" s="668"/>
      <c r="H51" s="1023"/>
      <c r="I51" s="668"/>
      <c r="J51" s="1023"/>
      <c r="K51" s="289"/>
      <c r="X51" s="758">
        <v>0</v>
      </c>
    </row>
    <row s="1635" customFormat="1" customHeight="1" ht="45">
      <c r="A52" s="2392"/>
      <c r="B52" s="511"/>
      <c r="D52" s="665" t="s">
        <v>111</v>
      </c>
      <c r="E52" s="666" t="s">
        <v>886</v>
      </c>
      <c r="F52" s="660" t="s">
        <v>864</v>
      </c>
      <c r="G52" s="668"/>
      <c r="H52" s="1023"/>
      <c r="I52" s="668"/>
      <c r="J52" s="1023"/>
      <c r="K52" s="289"/>
      <c r="X52" s="758">
        <v>0</v>
      </c>
    </row>
    <row s="1635" customFormat="1" customHeight="1" ht="11.25">
      <c r="A53" s="2392"/>
      <c r="B53" s="511"/>
      <c r="D53" s="665" t="s">
        <v>316</v>
      </c>
      <c r="E53" s="667" t="s">
        <v>875</v>
      </c>
      <c r="F53" s="660" t="s">
        <v>864</v>
      </c>
      <c r="G53" s="668"/>
      <c r="H53" s="1023"/>
      <c r="I53" s="668"/>
      <c r="J53" s="1023"/>
      <c r="K53" s="289"/>
      <c r="X53" s="758">
        <v>0</v>
      </c>
    </row>
    <row s="1635" customFormat="1" customHeight="1" ht="11.25">
      <c r="A54" s="2392"/>
      <c r="B54" s="511"/>
      <c r="D54" s="665" t="s">
        <v>887</v>
      </c>
      <c r="E54" s="667" t="s">
        <v>876</v>
      </c>
      <c r="F54" s="660" t="s">
        <v>864</v>
      </c>
      <c r="G54" s="668"/>
      <c r="H54" s="1023"/>
      <c r="I54" s="668"/>
      <c r="J54" s="1023"/>
      <c r="K54" s="289"/>
      <c r="X54" s="758">
        <v>0</v>
      </c>
    </row>
    <row s="1635" customFormat="1" customHeight="1" ht="11.25">
      <c r="A55" s="2392"/>
      <c r="B55" s="511"/>
      <c r="D55" s="665" t="s">
        <v>888</v>
      </c>
      <c r="E55" s="667" t="s">
        <v>877</v>
      </c>
      <c r="F55" s="660" t="s">
        <v>864</v>
      </c>
      <c r="G55" s="668"/>
      <c r="H55" s="1023"/>
      <c r="I55" s="668"/>
      <c r="J55" s="1023"/>
      <c r="K55" s="289"/>
      <c r="X55" s="758">
        <v>0</v>
      </c>
    </row>
    <row s="1635" customFormat="1" customHeight="1" ht="11.25">
      <c r="A56" s="2392"/>
      <c r="B56" s="511"/>
      <c r="D56" s="665" t="s">
        <v>889</v>
      </c>
      <c r="E56" s="671" t="s">
        <v>879</v>
      </c>
      <c r="F56" s="660" t="s">
        <v>864</v>
      </c>
      <c r="G56" s="668"/>
      <c r="H56" s="1023"/>
      <c r="I56" s="668"/>
      <c r="J56" s="1023"/>
      <c r="K56" s="289"/>
      <c r="X56" s="758">
        <v>0</v>
      </c>
    </row>
    <row s="1635" customFormat="1" customHeight="1" ht="11.25">
      <c r="A57" s="2392"/>
      <c r="B57" s="511"/>
      <c r="D57" s="665" t="s">
        <v>890</v>
      </c>
      <c r="E57" s="671" t="s">
        <v>881</v>
      </c>
      <c r="F57" s="660" t="s">
        <v>864</v>
      </c>
      <c r="G57" s="668"/>
      <c r="H57" s="1023"/>
      <c r="I57" s="668"/>
      <c r="J57" s="1023"/>
      <c r="K57" s="289"/>
      <c r="X57" s="758">
        <v>0</v>
      </c>
    </row>
    <row s="1635" customFormat="1" customHeight="1" ht="11.25">
      <c r="A58" s="2392"/>
      <c r="B58" s="511"/>
      <c r="D58" s="665" t="s">
        <v>891</v>
      </c>
      <c r="E58" s="667" t="s">
        <v>883</v>
      </c>
      <c r="F58" s="660" t="s">
        <v>864</v>
      </c>
      <c r="G58" s="668"/>
      <c r="H58" s="1023"/>
      <c r="I58" s="668"/>
      <c r="J58" s="1023"/>
      <c r="K58" s="289"/>
      <c r="X58" s="758">
        <v>0</v>
      </c>
    </row>
    <row s="1635" customFormat="1" customHeight="1" ht="11.25">
      <c r="A59" s="2392"/>
      <c r="B59" s="511"/>
      <c r="D59" s="665" t="s">
        <v>892</v>
      </c>
      <c r="E59" s="667" t="s">
        <v>885</v>
      </c>
      <c r="F59" s="660" t="s">
        <v>864</v>
      </c>
      <c r="G59" s="668"/>
      <c r="H59" s="1023"/>
      <c r="I59" s="668"/>
      <c r="J59" s="1023"/>
      <c r="K59" s="289"/>
      <c r="X59" s="758">
        <v>0</v>
      </c>
    </row>
    <row s="1635" customFormat="1" customHeight="1" ht="33.75">
      <c r="A60" s="2392"/>
      <c r="B60" s="511"/>
      <c r="D60" s="665" t="s">
        <v>92</v>
      </c>
      <c r="E60" s="666" t="s">
        <v>893</v>
      </c>
      <c r="F60" s="721" t="s">
        <v>564</v>
      </c>
      <c r="G60" s="742"/>
      <c r="H60" s="1023"/>
      <c r="I60" s="742"/>
      <c r="J60" s="1023"/>
      <c r="K60" s="302" t="s">
        <v>894</v>
      </c>
      <c r="X60" s="758">
        <v>0</v>
      </c>
    </row>
    <row s="1635" customFormat="1" customHeight="1" ht="33.75">
      <c r="A61" s="2392"/>
      <c r="B61" s="511"/>
      <c r="D61" s="665" t="s">
        <v>93</v>
      </c>
      <c r="E61" s="666" t="s">
        <v>895</v>
      </c>
      <c r="F61" s="726" t="s">
        <v>825</v>
      </c>
      <c r="G61" s="668"/>
      <c r="H61" s="1023"/>
      <c r="I61" s="668"/>
      <c r="J61" s="1023"/>
      <c r="K61" s="289"/>
      <c r="X61" s="758">
        <v>0</v>
      </c>
    </row>
    <row s="1635" customFormat="1" customHeight="1" ht="22.5">
      <c r="A62" s="2392"/>
      <c r="B62" s="511" t="s">
        <v>594</v>
      </c>
      <c r="D62" s="665" t="s">
        <v>112</v>
      </c>
      <c r="E62" s="666" t="s">
        <v>896</v>
      </c>
      <c r="F62" s="726" t="s">
        <v>309</v>
      </c>
      <c r="G62" s="382"/>
      <c r="H62" s="1023"/>
      <c r="I62" s="382"/>
      <c r="J62" s="1023"/>
      <c r="K62" s="289" t="s">
        <v>637</v>
      </c>
      <c r="X62" s="758">
        <v>0</v>
      </c>
    </row>
    <row s="1635" customFormat="1" customHeight="1" ht="45">
      <c r="A63" s="2392"/>
      <c r="B63" s="511" t="s">
        <v>594</v>
      </c>
      <c r="D63" s="665" t="s">
        <v>897</v>
      </c>
      <c r="E63" s="667" t="s">
        <v>898</v>
      </c>
      <c r="F63" s="721" t="s">
        <v>309</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110</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310</v>
      </c>
      <c r="E68" s="954" t="s">
        <v>904</v>
      </c>
      <c r="F68" s="660" t="s">
        <v>867</v>
      </c>
      <c r="G68" s="727"/>
      <c r="H68" s="519"/>
      <c r="I68" s="727"/>
      <c r="J68" s="519"/>
      <c r="K68" s="289"/>
      <c r="X68" s="758">
        <v>0</v>
      </c>
    </row>
    <row s="1635" customFormat="1" customHeight="1" ht="22.5" hidden="1">
      <c r="A69" s="2392"/>
      <c r="B69" s="511"/>
      <c r="D69" s="743" t="s">
        <v>313</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90</v>
      </c>
      <c r="E71" s="666" t="s">
        <v>907</v>
      </c>
      <c r="F71" s="660" t="s">
        <v>867</v>
      </c>
      <c r="G71" s="557"/>
      <c r="H71" s="1030"/>
      <c r="I71" s="557"/>
      <c r="J71" s="1030"/>
      <c r="K71" s="302"/>
      <c r="X71" s="758">
        <v>0</v>
      </c>
    </row>
    <row s="1635" customFormat="1" customHeight="1" ht="56.25" hidden="1">
      <c r="A72" s="2392"/>
      <c r="B72" s="511"/>
      <c r="D72" s="665" t="s">
        <v>91</v>
      </c>
      <c r="E72" s="666" t="s">
        <v>908</v>
      </c>
      <c r="F72" s="721" t="s">
        <v>564</v>
      </c>
      <c r="G72" s="742"/>
      <c r="H72" s="1023"/>
      <c r="I72" s="742"/>
      <c r="J72" s="1023"/>
      <c r="K72" s="302"/>
      <c r="X72" s="758">
        <v>0</v>
      </c>
    </row>
    <row s="1635" customFormat="1" customHeight="1" ht="33.75" hidden="1">
      <c r="A73" s="2392"/>
      <c r="B73" s="511"/>
      <c r="D73" s="665" t="s">
        <v>111</v>
      </c>
      <c r="E73" s="666" t="s">
        <v>909</v>
      </c>
      <c r="F73" s="726" t="s">
        <v>825</v>
      </c>
      <c r="G73" s="668"/>
      <c r="H73" s="1023"/>
      <c r="I73" s="668"/>
      <c r="J73" s="1023"/>
      <c r="K73" s="289"/>
      <c r="X73" s="758">
        <v>0</v>
      </c>
    </row>
    <row s="1635" customFormat="1" customHeight="1" ht="22.5" hidden="1">
      <c r="A74" s="2392"/>
      <c r="B74" s="511" t="s">
        <v>594</v>
      </c>
      <c r="D74" s="665" t="s">
        <v>92</v>
      </c>
      <c r="E74" s="666" t="s">
        <v>910</v>
      </c>
      <c r="F74" s="726" t="s">
        <v>309</v>
      </c>
      <c r="G74" s="382"/>
      <c r="H74" s="1023"/>
      <c r="I74" s="382"/>
      <c r="J74" s="1023"/>
      <c r="K74" s="289" t="s">
        <v>637</v>
      </c>
      <c r="X74" s="758">
        <v>0</v>
      </c>
    </row>
    <row s="1635" customFormat="1" customHeight="1" ht="45" hidden="1">
      <c r="A75" s="2392"/>
      <c r="B75" s="511" t="s">
        <v>594</v>
      </c>
      <c r="D75" s="665" t="s">
        <v>658</v>
      </c>
      <c r="E75" s="667" t="s">
        <v>911</v>
      </c>
      <c r="F75" s="721" t="s">
        <v>309</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110</v>
      </c>
      <c r="E78" s="666" t="s">
        <v>915</v>
      </c>
      <c r="F78" s="721" t="s">
        <v>815</v>
      </c>
      <c r="G78" s="724"/>
      <c r="H78" s="1023"/>
      <c r="I78" s="724"/>
      <c r="J78" s="1023"/>
      <c r="K78" s="289" t="s">
        <v>916</v>
      </c>
      <c r="X78" s="758">
        <v>0</v>
      </c>
    </row>
    <row s="1635" customFormat="1" customHeight="1" ht="22.5" hidden="1">
      <c r="A79" s="2392"/>
      <c r="B79" s="511"/>
      <c r="D79" s="665" t="s">
        <v>90</v>
      </c>
      <c r="E79" s="722" t="s">
        <v>917</v>
      </c>
      <c r="F79" s="660" t="s">
        <v>864</v>
      </c>
      <c r="G79" s="724"/>
      <c r="H79" s="1023"/>
      <c r="I79" s="724"/>
      <c r="J79" s="1023"/>
      <c r="K79" s="289" t="s">
        <v>918</v>
      </c>
      <c r="X79" s="758">
        <v>0</v>
      </c>
    </row>
    <row s="1635" customFormat="1" customHeight="1" ht="11.25" hidden="1">
      <c r="A80" s="2392"/>
      <c r="B80" s="511"/>
      <c r="D80" s="665" t="s">
        <v>327</v>
      </c>
      <c r="E80" s="723" t="s">
        <v>919</v>
      </c>
      <c r="F80" s="660" t="s">
        <v>864</v>
      </c>
      <c r="G80" s="724"/>
      <c r="H80" s="1023"/>
      <c r="I80" s="724"/>
      <c r="J80" s="1023"/>
      <c r="K80" s="289"/>
      <c r="X80" s="758">
        <v>0</v>
      </c>
    </row>
    <row s="1635" customFormat="1" customHeight="1" ht="11.25" hidden="1">
      <c r="A81" s="2392"/>
      <c r="B81" s="511"/>
      <c r="D81" s="665" t="s">
        <v>335</v>
      </c>
      <c r="E81" s="723" t="s">
        <v>920</v>
      </c>
      <c r="F81" s="660" t="s">
        <v>864</v>
      </c>
      <c r="G81" s="724"/>
      <c r="H81" s="1023"/>
      <c r="I81" s="724"/>
      <c r="J81" s="1023"/>
      <c r="K81" s="289"/>
      <c r="X81" s="758">
        <v>0</v>
      </c>
    </row>
    <row s="1635" customFormat="1" customHeight="1" ht="11.25" hidden="1">
      <c r="A82" s="2392"/>
      <c r="B82" s="511"/>
      <c r="D82" s="665" t="s">
        <v>337</v>
      </c>
      <c r="E82" s="723" t="s">
        <v>921</v>
      </c>
      <c r="F82" s="660" t="s">
        <v>864</v>
      </c>
      <c r="G82" s="724"/>
      <c r="H82" s="1023"/>
      <c r="I82" s="724"/>
      <c r="J82" s="1023"/>
      <c r="K82" s="289"/>
      <c r="X82" s="758">
        <v>0</v>
      </c>
    </row>
    <row s="1635" customFormat="1" customHeight="1" ht="11.25" hidden="1">
      <c r="A83" s="2392"/>
      <c r="B83" s="511"/>
      <c r="D83" s="665" t="s">
        <v>339</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91</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111</v>
      </c>
      <c r="E95" s="666" t="s">
        <v>933</v>
      </c>
      <c r="F95" s="725" t="s">
        <v>564</v>
      </c>
      <c r="G95" s="727"/>
      <c r="H95" s="1023"/>
      <c r="I95" s="727"/>
      <c r="J95" s="1023"/>
      <c r="K95" s="289" t="s">
        <v>934</v>
      </c>
      <c r="X95" s="758">
        <v>0</v>
      </c>
    </row>
    <row s="1635" customFormat="1" customHeight="1" ht="33.75" hidden="1">
      <c r="A96" s="2392"/>
      <c r="B96" s="511"/>
      <c r="D96" s="665" t="s">
        <v>92</v>
      </c>
      <c r="E96" s="666" t="s">
        <v>935</v>
      </c>
      <c r="F96" s="726" t="s">
        <v>825</v>
      </c>
      <c r="G96" s="728"/>
      <c r="H96" s="1023"/>
      <c r="I96" s="728"/>
      <c r="J96" s="1023"/>
      <c r="K96" s="289"/>
      <c r="X96" s="758">
        <v>0</v>
      </c>
    </row>
    <row s="1635" customFormat="1" customHeight="1" ht="22.5" hidden="1">
      <c r="A97" s="2392"/>
      <c r="B97" s="511" t="s">
        <v>594</v>
      </c>
      <c r="D97" s="665" t="s">
        <v>93</v>
      </c>
      <c r="E97" s="666" t="s">
        <v>936</v>
      </c>
      <c r="F97" s="726" t="s">
        <v>309</v>
      </c>
      <c r="G97" s="385"/>
      <c r="H97" s="1023"/>
      <c r="I97" s="385"/>
      <c r="J97" s="1023"/>
      <c r="K97" s="289" t="s">
        <v>637</v>
      </c>
      <c r="X97" s="758">
        <v>0</v>
      </c>
    </row>
    <row s="1635" customFormat="1" customHeight="1" ht="45" hidden="1">
      <c r="A98" s="2392"/>
      <c r="B98" s="511" t="s">
        <v>594</v>
      </c>
      <c r="D98" s="665" t="s">
        <v>937</v>
      </c>
      <c r="E98" s="667" t="s">
        <v>938</v>
      </c>
      <c r="F98" s="721" t="s">
        <v>309</v>
      </c>
      <c r="G98" s="385"/>
      <c r="H98" s="1023"/>
      <c r="I98" s="385"/>
      <c r="J98" s="1023"/>
      <c r="K98" s="289" t="s">
        <v>637</v>
      </c>
      <c r="X98" s="758">
        <v>0</v>
      </c>
    </row>
    <row s="1635" customFormat="1" customHeight="1" ht="95.25" hidden="1">
      <c r="A99" s="2392"/>
      <c r="B99" s="511" t="s">
        <v>594</v>
      </c>
      <c r="D99" s="665" t="s">
        <v>112</v>
      </c>
      <c r="E99" s="666" t="s">
        <v>939</v>
      </c>
      <c r="F99" s="721" t="s">
        <v>309</v>
      </c>
      <c r="G99" s="385"/>
      <c r="H99" s="1023"/>
      <c r="I99" s="385"/>
      <c r="J99" s="1023"/>
      <c r="K99" s="289" t="s">
        <v>637</v>
      </c>
      <c r="X99" s="758">
        <v>0</v>
      </c>
    </row>
    <row s="1635" customFormat="1" customHeight="1" ht="22.5" hidden="1">
      <c r="A100" s="2392"/>
      <c r="B100" s="511" t="s">
        <v>594</v>
      </c>
      <c r="D100" s="665" t="s">
        <v>148</v>
      </c>
      <c r="E100" s="666" t="s">
        <v>940</v>
      </c>
      <c r="F100" s="721" t="s">
        <v>309</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FEF4A-AF48-73BE-FB9B-4CB7797683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МП г.о. Саранск "Саранское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6E108-DA95-DF68-8FA3-54C7B662C9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489</v>
      </c>
      <c r="D3" s="689" t="str">
        <f>B3&amp;".1"</f>
        <v>.1</v>
      </c>
      <c r="E3" s="690" t="s">
        <v>941</v>
      </c>
      <c r="F3" s="691" t="s">
        <v>309</v>
      </c>
      <c r="G3" s="686"/>
      <c r="H3" s="401"/>
      <c r="I3" s="686"/>
      <c r="J3" s="401"/>
      <c r="K3" s="289" t="s">
        <v>942</v>
      </c>
      <c r="V3" s="505">
        <v>0</v>
      </c>
    </row>
    <row customHeight="1" ht="15" hidden="1">
      <c r="A4" s="505"/>
      <c r="B4" s="2397"/>
      <c r="C4" s="2398"/>
      <c r="D4" s="689" t="str">
        <f>B3&amp;".2"</f>
        <v>.2</v>
      </c>
      <c r="E4" s="690" t="s">
        <v>943</v>
      </c>
      <c r="F4" s="691" t="s">
        <v>309</v>
      </c>
      <c r="G4" s="1738" t="s">
        <v>28</v>
      </c>
      <c r="H4" s="401"/>
      <c r="I4" s="1738" t="s">
        <v>28</v>
      </c>
      <c r="J4" s="401"/>
      <c r="K4" s="289" t="s">
        <v>944</v>
      </c>
      <c r="V4" s="505">
        <v>0</v>
      </c>
    </row>
    <row s="1366" customFormat="1" customHeight="1" ht="15" hidden="1">
      <c r="C5" s="672"/>
      <c r="U5" s="420"/>
      <c r="V5" s="417">
        <v>0</v>
      </c>
    </row>
    <row customHeight="1" ht="22.5" hidden="1">
      <c r="A6" s="505"/>
      <c r="B6" s="2397"/>
      <c r="C6" s="2398" t="s">
        <v>489</v>
      </c>
      <c r="D6" s="689" t="str">
        <f>B6&amp;".1"</f>
        <v>.1</v>
      </c>
      <c r="E6" s="690" t="s">
        <v>945</v>
      </c>
      <c r="F6" s="691" t="s">
        <v>309</v>
      </c>
      <c r="G6" s="686"/>
      <c r="H6" s="401"/>
      <c r="I6" s="686"/>
      <c r="J6" s="401"/>
      <c r="K6" s="289" t="s">
        <v>946</v>
      </c>
      <c r="V6" s="505">
        <v>0</v>
      </c>
    </row>
    <row customHeight="1" ht="15" hidden="1">
      <c r="A7" s="505"/>
      <c r="B7" s="2397"/>
      <c r="C7" s="2398"/>
      <c r="D7" s="689" t="str">
        <f>B6&amp;".2"</f>
        <v>.2</v>
      </c>
      <c r="E7" s="690" t="s">
        <v>943</v>
      </c>
      <c r="F7" s="691" t="s">
        <v>309</v>
      </c>
      <c r="G7" s="1738" t="s">
        <v>28</v>
      </c>
      <c r="H7" s="401"/>
      <c r="I7" s="1738" t="s">
        <v>28</v>
      </c>
      <c r="J7" s="401"/>
      <c r="K7" s="289" t="s">
        <v>944</v>
      </c>
      <c r="V7" s="505">
        <v>0</v>
      </c>
    </row>
    <row s="1366" customFormat="1" customHeight="1" ht="15" hidden="1">
      <c r="C8" s="672"/>
      <c r="U8" s="420"/>
      <c r="V8" s="417">
        <v>0</v>
      </c>
    </row>
    <row customHeight="1" ht="22.5" hidden="1">
      <c r="A9" s="505"/>
      <c r="B9" s="2397"/>
      <c r="C9" s="2398" t="s">
        <v>489</v>
      </c>
      <c r="D9" s="689" t="str">
        <f>B9&amp;".1"</f>
        <v>.1</v>
      </c>
      <c r="E9" s="690" t="s">
        <v>947</v>
      </c>
      <c r="F9" s="691" t="s">
        <v>309</v>
      </c>
      <c r="G9" s="697" t="s">
        <v>28</v>
      </c>
      <c r="H9" s="401" t="s">
        <v>28</v>
      </c>
      <c r="I9" s="697" t="s">
        <v>28</v>
      </c>
      <c r="J9" s="401" t="s">
        <v>28</v>
      </c>
      <c r="K9" s="289"/>
      <c r="V9" s="505">
        <v>0</v>
      </c>
    </row>
    <row customHeight="1" ht="15" hidden="1">
      <c r="A10" s="505"/>
      <c r="B10" s="2397"/>
      <c r="C10" s="2398"/>
      <c r="D10" s="689" t="str">
        <f>B9&amp;".2"</f>
        <v>.2</v>
      </c>
      <c r="E10" s="690" t="s">
        <v>948</v>
      </c>
      <c r="F10" s="691" t="s">
        <v>309</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309</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489</v>
      </c>
      <c r="D13" s="689" t="str">
        <f>B13&amp;".1"</f>
        <v>.1</v>
      </c>
      <c r="E13" s="690" t="s">
        <v>952</v>
      </c>
      <c r="F13" s="691" t="s">
        <v>309</v>
      </c>
      <c r="G13" s="697" t="s">
        <v>28</v>
      </c>
      <c r="H13" s="401" t="s">
        <v>28</v>
      </c>
      <c r="I13" s="697" t="s">
        <v>28</v>
      </c>
      <c r="J13" s="401" t="s">
        <v>28</v>
      </c>
      <c r="K13" s="289" t="s">
        <v>953</v>
      </c>
      <c r="V13" s="505">
        <v>0</v>
      </c>
    </row>
    <row customHeight="1" ht="15" hidden="1">
      <c r="B14" s="2397"/>
      <c r="C14" s="2398"/>
      <c r="D14" s="689" t="str">
        <f>B13&amp;".2"</f>
        <v>.2</v>
      </c>
      <c r="E14" s="690" t="s">
        <v>954</v>
      </c>
      <c r="F14" s="691" t="s">
        <v>309</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МП г.о. Саранск "Саранское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572</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309</v>
      </c>
      <c r="G32" s="813" t="s">
        <v>309</v>
      </c>
      <c r="H32" s="813" t="s">
        <v>309</v>
      </c>
      <c r="I32" s="691" t="s">
        <v>309</v>
      </c>
      <c r="J32" s="691" t="s">
        <v>309</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309</v>
      </c>
      <c r="G34" s="820" t="s">
        <v>309</v>
      </c>
      <c r="H34" s="820" t="s">
        <v>309</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309</v>
      </c>
      <c r="G36" s="814" t="s">
        <v>962</v>
      </c>
      <c r="H36" s="813" t="s">
        <v>309</v>
      </c>
      <c r="I36" s="524" t="s">
        <v>962</v>
      </c>
      <c r="J36" s="691" t="s">
        <v>309</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309</v>
      </c>
      <c r="G38" s="814" t="s">
        <v>962</v>
      </c>
      <c r="H38" s="815" t="s">
        <v>309</v>
      </c>
      <c r="I38" s="524" t="s">
        <v>962</v>
      </c>
      <c r="J38" s="521" t="s">
        <v>309</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F6A8-8E38-2467-B4D8-ED51DA37400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МП г.о. Саранск "Саранское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D8F7C-2C4E-5498-AD34-1BD5E3CD2E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МП г.о. Саранск "Саранское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06143-506F-D4D8-DFA8-CFA37F9F29F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МП г.о. Саранск "Саранское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310</v>
      </c>
      <c r="G30" s="1237" t="s">
        <v>1053</v>
      </c>
      <c r="H30" s="1236">
        <f>SUM(I30:J30)</f>
        <v>0</v>
      </c>
      <c r="I30" s="1235"/>
      <c r="J30" s="1225"/>
      <c r="K30" s="1234"/>
      <c r="W30" s="1155">
        <v>11</v>
      </c>
    </row>
    <row customHeight="1" ht="11.549999999999999">
      <c r="F31" s="1230" t="s">
        <v>313</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327</v>
      </c>
      <c r="G33" s="1237" t="s">
        <v>1056</v>
      </c>
      <c r="H33" s="1236">
        <f>SUM(I33:J33)</f>
        <v>0</v>
      </c>
      <c r="I33" s="1235"/>
      <c r="J33" s="1225"/>
      <c r="K33" s="1234"/>
      <c r="W33" s="1155">
        <v>46</v>
      </c>
    </row>
    <row customHeight="1" ht="11.549999999999999">
      <c r="F34" s="1230" t="s">
        <v>335</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109</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110</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310</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313</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121D8-C1D8-9338-3842-769FD99D44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МП г.о. Саранск "Саранское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A69BD-1068-9C98-3A22-86575D522E1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МП г.о. Саранск "Саранское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572</v>
      </c>
      <c r="G13" s="808" t="s">
        <v>306</v>
      </c>
      <c r="H13" s="754" t="s">
        <v>306</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1121</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57648-0708-3F98-EE44-A873023293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МП г.о. Саранск "Саранское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1128</v>
      </c>
      <c r="F23" s="1670" t="s">
        <v>309</v>
      </c>
      <c r="G23" s="345"/>
      <c r="I23" s="1624"/>
      <c r="J23" s="1624"/>
      <c r="Q23" s="1631">
        <v>0</v>
      </c>
    </row>
    <row s="1635" customFormat="1" customHeight="1" ht="14.25" hidden="1">
      <c r="A24" s="343"/>
      <c r="B24" s="1160"/>
      <c r="C24" s="376"/>
      <c r="D24" s="1673" t="s">
        <v>714</v>
      </c>
      <c r="E24" s="1672" t="s">
        <v>1129</v>
      </c>
      <c r="F24" s="1670" t="s">
        <v>309</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352D4-CAC8-5408-5D58-378B6B852D5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489</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489</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489</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489</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МП г.о. Саранск "Саранское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309</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309</v>
      </c>
      <c r="I29" s="2169" t="s">
        <v>1143</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90</v>
      </c>
      <c r="C34" s="96"/>
      <c r="D34" s="109"/>
      <c r="E34" s="204" t="s">
        <v>325</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91</v>
      </c>
      <c r="C37" s="96"/>
      <c r="D37" s="109"/>
      <c r="E37" s="204" t="s">
        <v>325</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889</v>
      </c>
      <c r="E39" s="206" t="s">
        <v>1135</v>
      </c>
      <c r="F39" s="198"/>
      <c r="G39" s="207"/>
      <c r="H39" s="198" t="s">
        <v>309</v>
      </c>
      <c r="I39" s="2169" t="s">
        <v>1148</v>
      </c>
      <c r="L39" s="155" t="s">
        <v>1136</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7C28-6D94-25A8-8848-0A954A0EFC27}" mc:Ignorable="x14ac xr xr2 xr3">
  <sheetPr>
    <tabColor theme="6" tint="0.4"/>
  </sheetPr>
  <dimension ref="A1:AH337"/>
  <sheetViews>
    <sheetView showGridLines="0" zoomScale="90" workbookViewId="0">
      <pane xSplit="7" ySplit="21" topLeftCell="H210" activePane="bottomRight" state="frozen"/>
      <selection pane="bottomLeft" activeCell="A22" sqref="A22"/>
      <selection pane="topRight" activeCell="H1" sqref="H1"/>
      <selection pane="bottomRight" activeCell="K302" sqref="K302"/>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4.6015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46139.3771412037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786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122</v>
      </c>
      <c r="G20" s="2224" t="s">
        <v>123</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питьевое водоснабжение</v>
      </c>
      <c r="H51" s="1862"/>
      <c r="I51" s="1739">
        <v>46388</v>
      </c>
      <c r="J51" s="1773">
        <v>46568</v>
      </c>
      <c r="K51" s="1865" t="s">
        <v>1156</v>
      </c>
      <c r="L51" s="1862" t="s">
        <v>309</v>
      </c>
      <c r="M51" s="2170"/>
      <c r="N51" s="334"/>
      <c r="O51" s="1624"/>
      <c r="P51" s="1624"/>
      <c r="AH51" s="1631">
        <v>0</v>
      </c>
    </row>
    <row s="1635" customFormat="1" customHeight="1" ht="56.25">
      <c r="A52" s="1823"/>
      <c r="B52" s="1823"/>
      <c r="C52" s="1687"/>
      <c r="D52" s="344"/>
      <c r="E52" s="1031"/>
      <c r="F52" s="1031"/>
      <c r="G52" s="1031"/>
      <c r="H52" s="2271" t="s">
        <v>489</v>
      </c>
      <c r="I52" s="1739">
        <v>46569</v>
      </c>
      <c r="J52" s="1773">
        <v>46752</v>
      </c>
      <c r="K52" s="2305" t="s">
        <v>1156</v>
      </c>
      <c r="L52" s="2271" t="s">
        <v>309</v>
      </c>
      <c r="M52" s="2318"/>
      <c r="N52" s="618"/>
      <c r="O52" s="1624"/>
      <c r="P52" s="1624"/>
      <c r="Q52" s="1635"/>
      <c r="R52" s="1635"/>
      <c r="S52" s="1635"/>
      <c r="T52" s="1635"/>
      <c r="U52" s="1635"/>
      <c r="V52" s="1635"/>
      <c r="W52" s="1635"/>
      <c r="X52" s="1635"/>
      <c r="Y52" s="1635"/>
      <c r="Z52" s="1635"/>
      <c r="AA52" s="1635"/>
      <c r="AB52" s="1635"/>
      <c r="AC52" s="1635"/>
      <c r="AD52" s="1635"/>
      <c r="AE52" s="1635"/>
      <c r="AF52" s="1635"/>
      <c r="AG52" s="1635"/>
      <c r="AH52" s="1635">
        <v>0</v>
      </c>
    </row>
    <row s="1635" customFormat="1" customHeight="1" ht="18.75">
      <c r="A53" s="1780"/>
      <c r="B53" s="1780"/>
      <c r="C53" s="369" t="s">
        <v>1149</v>
      </c>
      <c r="D53" s="2462"/>
      <c r="E53" s="2204"/>
      <c r="F53" s="2383"/>
      <c r="G53" s="2427"/>
      <c r="H53" s="1500"/>
      <c r="I53" s="651" t="s">
        <v>1150</v>
      </c>
      <c r="J53" s="571"/>
      <c r="K53" s="1500"/>
      <c r="L53" s="214"/>
      <c r="M53" s="2170"/>
      <c r="N53" s="334"/>
      <c r="O53" s="1624"/>
      <c r="P53" s="1624"/>
      <c r="AH53" s="1631">
        <v>0</v>
      </c>
    </row>
    <row s="1635" customFormat="1" customHeight="1" ht="0.75">
      <c r="A54" s="1780"/>
      <c r="B54" s="1780"/>
      <c r="C54" s="369" t="s">
        <v>1155</v>
      </c>
      <c r="D54" s="2462"/>
      <c r="E54" s="2204"/>
      <c r="F54" s="2383"/>
      <c r="G54" s="400"/>
      <c r="H54" s="1500"/>
      <c r="I54" s="651"/>
      <c r="J54" s="571"/>
      <c r="K54" s="1500"/>
      <c r="L54" s="214"/>
      <c r="M54" s="2170"/>
      <c r="N54" s="334"/>
      <c r="O54" s="1624"/>
      <c r="P54" s="1624"/>
      <c r="AH54" s="1631">
        <v>0</v>
      </c>
    </row>
    <row s="1635" customFormat="1" customHeight="1" ht="18.75" hidden="1">
      <c r="A55" s="1780" t="s">
        <v>233</v>
      </c>
      <c r="B55" s="1780" t="s">
        <v>234</v>
      </c>
      <c r="C55" s="369"/>
      <c r="D55" s="2462"/>
      <c r="E55" s="2204"/>
      <c r="F55" s="2383" t="str">
        <f>INDEX(PT_DIFFERENTIATION_VTAR,MATCH(A55,PT_DIFFERENTIATION_VTAR_ID,0))</f>
        <v>Тариф на техническую воду</v>
      </c>
      <c r="G55" s="2427" t="str">
        <f>INDEX(PT_DIFFERENTIATION_NTAR,MATCH(B55,PT_DIFFERENTIATION_NTAR_ID,0))</f>
        <v/>
      </c>
      <c r="H55" s="1862"/>
      <c r="I55" s="1739"/>
      <c r="J55" s="1773"/>
      <c r="K55" s="1865"/>
      <c r="L55" s="1862" t="s">
        <v>309</v>
      </c>
      <c r="M55" s="2170"/>
      <c r="N55" s="334"/>
      <c r="O55" s="1624"/>
      <c r="P55" s="1624"/>
      <c r="AH55" s="1631">
        <v>0</v>
      </c>
    </row>
    <row s="1635" customFormat="1" customHeight="1" ht="18.75" hidden="1">
      <c r="A56" s="1780"/>
      <c r="B56" s="1780"/>
      <c r="C56" s="369" t="s">
        <v>1149</v>
      </c>
      <c r="D56" s="2462"/>
      <c r="E56" s="2204"/>
      <c r="F56" s="2383"/>
      <c r="G56" s="2427"/>
      <c r="H56" s="1500"/>
      <c r="I56" s="651" t="s">
        <v>1150</v>
      </c>
      <c r="J56" s="571"/>
      <c r="K56" s="1500"/>
      <c r="L56" s="214"/>
      <c r="M56" s="2170"/>
      <c r="N56" s="334"/>
      <c r="O56" s="1624"/>
      <c r="P56" s="1624"/>
      <c r="AH56" s="1631">
        <v>0</v>
      </c>
    </row>
    <row s="1635" customFormat="1" customHeight="1" ht="0.75" hidden="1">
      <c r="A57" s="1780"/>
      <c r="B57" s="1780"/>
      <c r="C57" s="369" t="s">
        <v>1155</v>
      </c>
      <c r="D57" s="2462"/>
      <c r="E57" s="2204"/>
      <c r="F57" s="2383"/>
      <c r="G57" s="400"/>
      <c r="H57" s="1500"/>
      <c r="I57" s="651"/>
      <c r="J57" s="571"/>
      <c r="K57" s="1500"/>
      <c r="L57" s="214"/>
      <c r="M57" s="2170"/>
      <c r="N57" s="334"/>
      <c r="O57" s="1624"/>
      <c r="P57" s="1624"/>
      <c r="AH57" s="1631">
        <v>0</v>
      </c>
    </row>
    <row s="1635" customFormat="1" customHeight="1" ht="18.75" hidden="1">
      <c r="A58" s="1780" t="s">
        <v>238</v>
      </c>
      <c r="B58" s="1780" t="s">
        <v>239</v>
      </c>
      <c r="C58" s="369"/>
      <c r="D58" s="2462"/>
      <c r="E58" s="2204"/>
      <c r="F58" s="2383" t="str">
        <f>INDEX(PT_DIFFERENTIATION_VTAR,MATCH(A58,PT_DIFFERENTIATION_VTAR_ID,0))</f>
        <v>Тариф на транспортировку воды</v>
      </c>
      <c r="G58" s="2427" t="str">
        <f>INDEX(PT_DIFFERENTIATION_NTAR,MATCH(B58,PT_DIFFERENTIATION_NTAR_ID,0))</f>
        <v/>
      </c>
      <c r="H58" s="1862"/>
      <c r="I58" s="1739"/>
      <c r="J58" s="1773"/>
      <c r="K58" s="1865"/>
      <c r="L58" s="1862" t="s">
        <v>309</v>
      </c>
      <c r="M58" s="2170"/>
      <c r="N58" s="334"/>
      <c r="O58" s="1624"/>
      <c r="P58" s="1624"/>
      <c r="AH58" s="1631">
        <v>0</v>
      </c>
    </row>
    <row s="1635" customFormat="1" customHeight="1" ht="18.75" hidden="1">
      <c r="A59" s="1780"/>
      <c r="B59" s="1780"/>
      <c r="C59" s="369" t="s">
        <v>1149</v>
      </c>
      <c r="D59" s="2462"/>
      <c r="E59" s="2204"/>
      <c r="F59" s="2383"/>
      <c r="G59" s="2427"/>
      <c r="H59" s="1500"/>
      <c r="I59" s="651" t="s">
        <v>1150</v>
      </c>
      <c r="J59" s="571"/>
      <c r="K59" s="1500"/>
      <c r="L59" s="214"/>
      <c r="M59" s="2170"/>
      <c r="N59" s="334"/>
      <c r="O59" s="1624"/>
      <c r="P59" s="1624"/>
      <c r="AH59" s="1631">
        <v>0</v>
      </c>
    </row>
    <row s="1635" customFormat="1" customHeight="1" ht="0.75" hidden="1">
      <c r="A60" s="1780"/>
      <c r="B60" s="1780"/>
      <c r="C60" s="369" t="s">
        <v>1155</v>
      </c>
      <c r="D60" s="2462"/>
      <c r="E60" s="2204"/>
      <c r="F60" s="2383"/>
      <c r="G60" s="400"/>
      <c r="H60" s="1500"/>
      <c r="I60" s="651"/>
      <c r="J60" s="571"/>
      <c r="K60" s="1500"/>
      <c r="L60" s="214"/>
      <c r="M60" s="2170"/>
      <c r="N60" s="334"/>
      <c r="O60" s="1624"/>
      <c r="P60" s="1624"/>
      <c r="AH60" s="1631">
        <v>0</v>
      </c>
    </row>
    <row s="1635" customFormat="1" customHeight="1" ht="18.75" hidden="1">
      <c r="A61" s="1780" t="s">
        <v>243</v>
      </c>
      <c r="B61" s="1780" t="s">
        <v>244</v>
      </c>
      <c r="C61" s="369"/>
      <c r="D61" s="2462"/>
      <c r="E61" s="2204"/>
      <c r="F61" s="2383" t="str">
        <f>INDEX(PT_DIFFERENTIATION_VTAR,MATCH(A61,PT_DIFFERENTIATION_VTAR_ID,0))</f>
        <v>Тариф на подвоз воды</v>
      </c>
      <c r="G61" s="2427" t="str">
        <f>INDEX(PT_DIFFERENTIATION_NTAR,MATCH(B61,PT_DIFFERENTIATION_NTAR_ID,0))</f>
        <v/>
      </c>
      <c r="H61" s="1862"/>
      <c r="I61" s="1739"/>
      <c r="J61" s="1773"/>
      <c r="K61" s="1865"/>
      <c r="L61" s="1862" t="s">
        <v>309</v>
      </c>
      <c r="M61" s="2170"/>
      <c r="N61" s="334"/>
      <c r="O61" s="1624"/>
      <c r="P61" s="1624"/>
      <c r="AH61" s="1631">
        <v>0</v>
      </c>
    </row>
    <row s="1635" customFormat="1" customHeight="1" ht="18.75" hidden="1">
      <c r="A62" s="1780"/>
      <c r="B62" s="1780"/>
      <c r="C62" s="369" t="s">
        <v>1149</v>
      </c>
      <c r="D62" s="2462"/>
      <c r="E62" s="2204"/>
      <c r="F62" s="2383"/>
      <c r="G62" s="2427"/>
      <c r="H62" s="1500"/>
      <c r="I62" s="651" t="s">
        <v>1150</v>
      </c>
      <c r="J62" s="571"/>
      <c r="K62" s="1500"/>
      <c r="L62" s="214"/>
      <c r="M62" s="2170"/>
      <c r="N62" s="334"/>
      <c r="O62" s="1624"/>
      <c r="P62" s="1624"/>
      <c r="AH62" s="1631">
        <v>0</v>
      </c>
    </row>
    <row s="1635" customFormat="1" customHeight="1" ht="0.75" hidden="1">
      <c r="A63" s="1780"/>
      <c r="B63" s="1780"/>
      <c r="C63" s="369" t="s">
        <v>1155</v>
      </c>
      <c r="D63" s="2462"/>
      <c r="E63" s="2204"/>
      <c r="F63" s="2383"/>
      <c r="G63" s="400"/>
      <c r="H63" s="1500"/>
      <c r="I63" s="651"/>
      <c r="J63" s="571"/>
      <c r="K63" s="1500"/>
      <c r="L63" s="214"/>
      <c r="M63" s="2170"/>
      <c r="N63" s="334"/>
      <c r="O63" s="1624"/>
      <c r="P63" s="1624"/>
      <c r="AH63" s="1631">
        <v>0</v>
      </c>
    </row>
    <row s="1635" customFormat="1" customHeight="1" ht="18.75" hidden="1">
      <c r="A64" s="1780" t="s">
        <v>248</v>
      </c>
      <c r="B64" s="1780" t="s">
        <v>249</v>
      </c>
      <c r="C64" s="369"/>
      <c r="D64" s="2462"/>
      <c r="E64" s="2204"/>
      <c r="F64" s="2383"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7" t="str">
        <f>INDEX(PT_DIFFERENTIATION_NTAR,MATCH(B64,PT_DIFFERENTIATION_NTAR_ID,0))</f>
        <v/>
      </c>
      <c r="H64" s="1862"/>
      <c r="I64" s="1739"/>
      <c r="J64" s="1773"/>
      <c r="K64" s="1865"/>
      <c r="L64" s="1862" t="s">
        <v>309</v>
      </c>
      <c r="M64" s="2170"/>
      <c r="N64" s="334"/>
      <c r="O64" s="1624"/>
      <c r="P64" s="1624"/>
      <c r="AH64" s="1631">
        <v>0</v>
      </c>
    </row>
    <row s="1635" customFormat="1" customHeight="1" ht="18.75" hidden="1">
      <c r="A65" s="1780"/>
      <c r="B65" s="1780"/>
      <c r="C65" s="369" t="s">
        <v>1149</v>
      </c>
      <c r="D65" s="2462"/>
      <c r="E65" s="2204"/>
      <c r="F65" s="2383"/>
      <c r="G65" s="2427"/>
      <c r="H65" s="1500"/>
      <c r="I65" s="651" t="s">
        <v>1150</v>
      </c>
      <c r="J65" s="571"/>
      <c r="K65" s="1500"/>
      <c r="L65" s="214"/>
      <c r="M65" s="2170"/>
      <c r="N65" s="334"/>
      <c r="O65" s="1624"/>
      <c r="P65" s="1624"/>
      <c r="AH65" s="1631">
        <v>0</v>
      </c>
    </row>
    <row s="1635" customFormat="1" customHeight="1" ht="0.75" hidden="1">
      <c r="A66" s="1780"/>
      <c r="B66" s="1780"/>
      <c r="C66" s="369" t="s">
        <v>1155</v>
      </c>
      <c r="D66" s="2462"/>
      <c r="E66" s="2204"/>
      <c r="F66" s="2383"/>
      <c r="G66" s="400"/>
      <c r="H66" s="1500"/>
      <c r="I66" s="651"/>
      <c r="J66" s="571"/>
      <c r="K66" s="1500"/>
      <c r="L66" s="214"/>
      <c r="M66" s="2170"/>
      <c r="N66" s="334"/>
      <c r="O66" s="1624"/>
      <c r="P66" s="1624"/>
      <c r="AH66" s="1631">
        <v>0</v>
      </c>
    </row>
    <row s="1635" customFormat="1" customHeight="1" ht="18.75" hidden="1">
      <c r="A67" s="1780" t="s">
        <v>253</v>
      </c>
      <c r="B67" s="1780" t="s">
        <v>254</v>
      </c>
      <c r="C67" s="369"/>
      <c r="D67" s="2462"/>
      <c r="E67" s="2204"/>
      <c r="F67" s="2383" t="str">
        <f>INDEX(PT_DIFFERENTIATION_VTAR,MATCH(A67,PT_DIFFERENTIATION_VTAR_ID,0))</f>
        <v>Тариф на горячую воду (горячее водоснабжение)</v>
      </c>
      <c r="G67" s="2427" t="str">
        <f>INDEX(PT_DIFFERENTIATION_NTAR,MATCH(B67,PT_DIFFERENTIATION_NTAR_ID,0))</f>
        <v/>
      </c>
      <c r="H67" s="1862"/>
      <c r="I67" s="1739"/>
      <c r="J67" s="1773"/>
      <c r="K67" s="1865"/>
      <c r="L67" s="1862" t="s">
        <v>309</v>
      </c>
      <c r="M67" s="2170"/>
      <c r="N67" s="334"/>
      <c r="O67" s="1624"/>
      <c r="P67" s="1624"/>
      <c r="AH67" s="1631">
        <v>0</v>
      </c>
    </row>
    <row s="1635" customFormat="1" customHeight="1" ht="18.75" hidden="1">
      <c r="A68" s="1780"/>
      <c r="B68" s="1780"/>
      <c r="C68" s="369" t="s">
        <v>1149</v>
      </c>
      <c r="D68" s="2462"/>
      <c r="E68" s="2204"/>
      <c r="F68" s="2383"/>
      <c r="G68" s="2427"/>
      <c r="H68" s="1500"/>
      <c r="I68" s="651" t="s">
        <v>1150</v>
      </c>
      <c r="J68" s="571"/>
      <c r="K68" s="1500"/>
      <c r="L68" s="214"/>
      <c r="M68" s="2170"/>
      <c r="N68" s="334"/>
      <c r="O68" s="1624"/>
      <c r="P68" s="1624"/>
      <c r="AH68" s="1631">
        <v>0</v>
      </c>
    </row>
    <row s="1635" customFormat="1" customHeight="1" ht="0.75" hidden="1">
      <c r="A69" s="1780"/>
      <c r="B69" s="1780"/>
      <c r="C69" s="369" t="s">
        <v>1155</v>
      </c>
      <c r="D69" s="2462"/>
      <c r="E69" s="2204"/>
      <c r="F69" s="2383"/>
      <c r="G69" s="400"/>
      <c r="H69" s="1500"/>
      <c r="I69" s="651"/>
      <c r="J69" s="571"/>
      <c r="K69" s="1500"/>
      <c r="L69" s="214"/>
      <c r="M69" s="2170"/>
      <c r="N69" s="334"/>
      <c r="O69" s="1624"/>
      <c r="P69" s="1624"/>
      <c r="AH69" s="1631">
        <v>0</v>
      </c>
    </row>
    <row s="1635" customFormat="1" customHeight="1" ht="18.75" hidden="1">
      <c r="A70" s="1780" t="s">
        <v>258</v>
      </c>
      <c r="B70" s="1780" t="s">
        <v>259</v>
      </c>
      <c r="C70" s="369"/>
      <c r="D70" s="2462"/>
      <c r="E70" s="2204"/>
      <c r="F70" s="2383" t="str">
        <f>INDEX(PT_DIFFERENTIATION_VTAR,MATCH(A70,PT_DIFFERENTIATION_VTAR_ID,0))</f>
        <v>Тариф на транспортировку горячей воды</v>
      </c>
      <c r="G70" s="2427" t="str">
        <f>INDEX(PT_DIFFERENTIATION_NTAR,MATCH(B70,PT_DIFFERENTIATION_NTAR_ID,0))</f>
        <v/>
      </c>
      <c r="H70" s="1862"/>
      <c r="I70" s="1739"/>
      <c r="J70" s="1773"/>
      <c r="K70" s="1865"/>
      <c r="L70" s="1862" t="s">
        <v>309</v>
      </c>
      <c r="M70" s="2170"/>
      <c r="N70" s="334"/>
      <c r="O70" s="1624"/>
      <c r="P70" s="1624"/>
      <c r="AH70" s="1631">
        <v>0</v>
      </c>
    </row>
    <row s="1635" customFormat="1" customHeight="1" ht="18.75" hidden="1">
      <c r="A71" s="1780"/>
      <c r="B71" s="1780"/>
      <c r="C71" s="369" t="s">
        <v>1149</v>
      </c>
      <c r="D71" s="2462"/>
      <c r="E71" s="2204"/>
      <c r="F71" s="2383"/>
      <c r="G71" s="2427"/>
      <c r="H71" s="1500"/>
      <c r="I71" s="651" t="s">
        <v>1150</v>
      </c>
      <c r="J71" s="571"/>
      <c r="K71" s="1500"/>
      <c r="L71" s="214"/>
      <c r="M71" s="2170"/>
      <c r="N71" s="334"/>
      <c r="O71" s="1624"/>
      <c r="P71" s="1624"/>
      <c r="AH71" s="1631">
        <v>0</v>
      </c>
    </row>
    <row s="1635" customFormat="1" customHeight="1" ht="0.75" hidden="1">
      <c r="A72" s="1780"/>
      <c r="B72" s="1780"/>
      <c r="C72" s="369" t="s">
        <v>1155</v>
      </c>
      <c r="D72" s="2462"/>
      <c r="E72" s="2204"/>
      <c r="F72" s="2383"/>
      <c r="G72" s="400"/>
      <c r="H72" s="1500"/>
      <c r="I72" s="651"/>
      <c r="J72" s="571"/>
      <c r="K72" s="1500"/>
      <c r="L72" s="214"/>
      <c r="M72" s="2170"/>
      <c r="N72" s="334"/>
      <c r="O72" s="1624"/>
      <c r="P72" s="1624"/>
      <c r="AH72" s="1631">
        <v>0</v>
      </c>
    </row>
    <row s="1635" customFormat="1" customHeight="1" ht="18.75" hidden="1">
      <c r="A73" s="1780" t="s">
        <v>263</v>
      </c>
      <c r="B73" s="1780" t="s">
        <v>264</v>
      </c>
      <c r="C73" s="369"/>
      <c r="D73" s="2462"/>
      <c r="E73" s="2204"/>
      <c r="F73" s="2383" t="str">
        <f>INDEX(PT_DIFFERENTIATION_VTAR,MATCH(A73,PT_DIFFERENTIATION_VTAR_ID,0))</f>
        <v>Тариф на подключение (технологическое присоединение) к централизованной системе горячего водоснабжения</v>
      </c>
      <c r="G73" s="2427" t="str">
        <f>INDEX(PT_DIFFERENTIATION_NTAR,MATCH(B73,PT_DIFFERENTIATION_NTAR_ID,0))</f>
        <v/>
      </c>
      <c r="H73" s="1862"/>
      <c r="I73" s="1739"/>
      <c r="J73" s="1773"/>
      <c r="K73" s="1865"/>
      <c r="L73" s="1862" t="s">
        <v>309</v>
      </c>
      <c r="M73" s="2170"/>
      <c r="N73" s="334"/>
      <c r="O73" s="1624"/>
      <c r="P73" s="1624"/>
      <c r="AH73" s="1631">
        <v>0</v>
      </c>
    </row>
    <row s="1635" customFormat="1" customHeight="1" ht="18.75" hidden="1">
      <c r="A74" s="1780"/>
      <c r="B74" s="1780"/>
      <c r="C74" s="369" t="s">
        <v>1149</v>
      </c>
      <c r="D74" s="2462"/>
      <c r="E74" s="2204"/>
      <c r="F74" s="2383"/>
      <c r="G74" s="2427"/>
      <c r="H74" s="1500"/>
      <c r="I74" s="651" t="s">
        <v>1150</v>
      </c>
      <c r="J74" s="571"/>
      <c r="K74" s="1500"/>
      <c r="L74" s="214"/>
      <c r="M74" s="2170"/>
      <c r="N74" s="334"/>
      <c r="O74" s="1624"/>
      <c r="P74" s="1624"/>
      <c r="AH74" s="1631">
        <v>0</v>
      </c>
    </row>
    <row s="1635" customFormat="1" customHeight="1" ht="0.75" hidden="1">
      <c r="A75" s="1780"/>
      <c r="B75" s="1780"/>
      <c r="C75" s="369" t="s">
        <v>1155</v>
      </c>
      <c r="D75" s="2462"/>
      <c r="E75" s="2204"/>
      <c r="F75" s="2383"/>
      <c r="G75" s="400"/>
      <c r="H75" s="1500"/>
      <c r="I75" s="651"/>
      <c r="J75" s="571"/>
      <c r="K75" s="1500"/>
      <c r="L75" s="214"/>
      <c r="M75" s="2170"/>
      <c r="N75" s="334"/>
      <c r="O75" s="1624"/>
      <c r="P75" s="1624"/>
      <c r="AH75" s="1631">
        <v>0</v>
      </c>
    </row>
    <row s="1635" customFormat="1" customHeight="1" ht="18.75" hidden="1">
      <c r="A76" s="1780" t="s">
        <v>268</v>
      </c>
      <c r="B76" s="1780" t="s">
        <v>269</v>
      </c>
      <c r="C76" s="369"/>
      <c r="D76" s="2462"/>
      <c r="E76" s="2204"/>
      <c r="F76" s="2383" t="str">
        <f>INDEX(PT_DIFFERENTIATION_VTAR,MATCH(A76,PT_DIFFERENTIATION_VTAR_ID,0))</f>
        <v>Тариф на водоотведение</v>
      </c>
      <c r="G76" s="2427" t="str">
        <f>INDEX(PT_DIFFERENTIATION_NTAR,MATCH(B76,PT_DIFFERENTIATION_NTAR_ID,0))</f>
        <v/>
      </c>
      <c r="H76" s="1862"/>
      <c r="I76" s="1739"/>
      <c r="J76" s="1773"/>
      <c r="K76" s="1865"/>
      <c r="L76" s="1862" t="s">
        <v>309</v>
      </c>
      <c r="M76" s="2170"/>
      <c r="N76" s="334"/>
      <c r="O76" s="1624"/>
      <c r="P76" s="1624"/>
      <c r="AH76" s="1631">
        <v>0</v>
      </c>
    </row>
    <row s="1635" customFormat="1" customHeight="1" ht="18.75" hidden="1">
      <c r="A77" s="1780"/>
      <c r="B77" s="1780"/>
      <c r="C77" s="369" t="s">
        <v>1149</v>
      </c>
      <c r="D77" s="2462"/>
      <c r="E77" s="2204"/>
      <c r="F77" s="2383"/>
      <c r="G77" s="2427"/>
      <c r="H77" s="1500"/>
      <c r="I77" s="651" t="s">
        <v>1150</v>
      </c>
      <c r="J77" s="571"/>
      <c r="K77" s="1500"/>
      <c r="L77" s="214"/>
      <c r="M77" s="2170"/>
      <c r="N77" s="334"/>
      <c r="O77" s="1624"/>
      <c r="P77" s="1624"/>
      <c r="AH77" s="1631">
        <v>0</v>
      </c>
    </row>
    <row s="1635" customFormat="1" customHeight="1" ht="0.75" hidden="1">
      <c r="A78" s="1780"/>
      <c r="B78" s="1780"/>
      <c r="C78" s="369" t="s">
        <v>1155</v>
      </c>
      <c r="D78" s="2462"/>
      <c r="E78" s="2204"/>
      <c r="F78" s="2383"/>
      <c r="G78" s="400"/>
      <c r="H78" s="1500"/>
      <c r="I78" s="651"/>
      <c r="J78" s="571"/>
      <c r="K78" s="1500"/>
      <c r="L78" s="214"/>
      <c r="M78" s="2170"/>
      <c r="N78" s="334"/>
      <c r="O78" s="1624"/>
      <c r="P78" s="1624"/>
      <c r="AH78" s="1631">
        <v>0</v>
      </c>
    </row>
    <row s="1635" customFormat="1" customHeight="1" ht="18.75" hidden="1">
      <c r="A79" s="1780" t="s">
        <v>273</v>
      </c>
      <c r="B79" s="1780" t="s">
        <v>274</v>
      </c>
      <c r="C79" s="369"/>
      <c r="D79" s="2462"/>
      <c r="E79" s="2204"/>
      <c r="F79" s="2383" t="str">
        <f>INDEX(PT_DIFFERENTIATION_VTAR,MATCH(A79,PT_DIFFERENTIATION_VTAR_ID,0))</f>
        <v>Тариф на транспортировку сточных вод</v>
      </c>
      <c r="G79" s="2427" t="str">
        <f>INDEX(PT_DIFFERENTIATION_NTAR,MATCH(B79,PT_DIFFERENTIATION_NTAR_ID,0))</f>
        <v/>
      </c>
      <c r="H79" s="1862"/>
      <c r="I79" s="1739"/>
      <c r="J79" s="1773"/>
      <c r="K79" s="1865"/>
      <c r="L79" s="1862" t="s">
        <v>309</v>
      </c>
      <c r="M79" s="2170"/>
      <c r="N79" s="334"/>
      <c r="O79" s="1624"/>
      <c r="P79" s="1624"/>
      <c r="AH79" s="1631">
        <v>0</v>
      </c>
    </row>
    <row s="1635" customFormat="1" customHeight="1" ht="18.75" hidden="1">
      <c r="A80" s="1780"/>
      <c r="B80" s="1780"/>
      <c r="C80" s="369" t="s">
        <v>1149</v>
      </c>
      <c r="D80" s="2462"/>
      <c r="E80" s="2204"/>
      <c r="F80" s="2383"/>
      <c r="G80" s="2427"/>
      <c r="H80" s="1500"/>
      <c r="I80" s="651" t="s">
        <v>1150</v>
      </c>
      <c r="J80" s="571"/>
      <c r="K80" s="1500"/>
      <c r="L80" s="214"/>
      <c r="M80" s="2170"/>
      <c r="N80" s="334"/>
      <c r="O80" s="1624"/>
      <c r="P80" s="1624"/>
      <c r="AH80" s="1631">
        <v>0</v>
      </c>
    </row>
    <row s="1635" customFormat="1" customHeight="1" ht="0.75" hidden="1">
      <c r="A81" s="1780"/>
      <c r="B81" s="1780"/>
      <c r="C81" s="369" t="s">
        <v>1155</v>
      </c>
      <c r="D81" s="2462"/>
      <c r="E81" s="2204"/>
      <c r="F81" s="2383"/>
      <c r="G81" s="400"/>
      <c r="H81" s="1500"/>
      <c r="I81" s="651"/>
      <c r="J81" s="571"/>
      <c r="K81" s="1500"/>
      <c r="L81" s="214"/>
      <c r="M81" s="2170"/>
      <c r="N81" s="334"/>
      <c r="O81" s="1624"/>
      <c r="P81" s="1624"/>
      <c r="AH81" s="1631">
        <v>0</v>
      </c>
    </row>
    <row s="1635" customFormat="1" customHeight="1" ht="18.75" hidden="1">
      <c r="A82" s="1780" t="s">
        <v>278</v>
      </c>
      <c r="B82" s="1780" t="s">
        <v>279</v>
      </c>
      <c r="C82" s="369"/>
      <c r="D82" s="2462"/>
      <c r="E82" s="2204"/>
      <c r="F82" s="2383" t="str">
        <f>INDEX(PT_DIFFERENTIATION_VTAR,MATCH(A82,PT_DIFFERENTIATION_VTAR_ID,0))</f>
        <v>Тариф на подключение (технологическое присоединение) к централизованной системе водоотведения</v>
      </c>
      <c r="G82" s="2427" t="str">
        <f>INDEX(PT_DIFFERENTIATION_NTAR,MATCH(B82,PT_DIFFERENTIATION_NTAR_ID,0))</f>
        <v/>
      </c>
      <c r="H82" s="1862"/>
      <c r="I82" s="1739"/>
      <c r="J82" s="1773"/>
      <c r="K82" s="1865"/>
      <c r="L82" s="1862" t="s">
        <v>309</v>
      </c>
      <c r="M82" s="2170"/>
      <c r="N82" s="334"/>
      <c r="O82" s="1624"/>
      <c r="P82" s="1624"/>
      <c r="AH82" s="1631">
        <v>0</v>
      </c>
    </row>
    <row s="1635" customFormat="1" customHeight="1" ht="18.75" hidden="1">
      <c r="A83" s="1780"/>
      <c r="B83" s="1780"/>
      <c r="C83" s="369" t="s">
        <v>1149</v>
      </c>
      <c r="D83" s="2462"/>
      <c r="E83" s="2204"/>
      <c r="F83" s="2383"/>
      <c r="G83" s="2427"/>
      <c r="H83" s="1500"/>
      <c r="I83" s="651" t="s">
        <v>1150</v>
      </c>
      <c r="J83" s="571"/>
      <c r="K83" s="1500"/>
      <c r="L83" s="214"/>
      <c r="M83" s="2170"/>
      <c r="N83" s="334"/>
      <c r="O83" s="1624"/>
      <c r="P83" s="1624"/>
      <c r="AH83" s="1631">
        <v>0</v>
      </c>
    </row>
    <row s="1635" customFormat="1" customHeight="1" ht="1.05">
      <c r="A84" s="1780"/>
      <c r="B84" s="1780"/>
      <c r="C84" s="369" t="s">
        <v>1155</v>
      </c>
      <c r="D84" s="2462"/>
      <c r="E84" s="2204"/>
      <c r="F84" s="2383"/>
      <c r="G84" s="400"/>
      <c r="H84" s="1500"/>
      <c r="I84" s="651"/>
      <c r="J84" s="571"/>
      <c r="K84" s="1500"/>
      <c r="L84" s="214"/>
      <c r="M84" s="2170"/>
      <c r="N84" s="334"/>
      <c r="O84" s="1624"/>
      <c r="P84" s="1624"/>
      <c r="AH84" s="1631">
        <v>1</v>
      </c>
    </row>
    <row customHeight="1" ht="19.95">
      <c r="A85" s="1780"/>
      <c r="B85" s="1780"/>
      <c r="D85" s="376"/>
      <c r="E85" s="147" t="s">
        <v>110</v>
      </c>
      <c r="F85"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460"/>
      <c r="H85" s="2460"/>
      <c r="I85" s="2460"/>
      <c r="J85" s="2460"/>
      <c r="K85" s="2460"/>
      <c r="L85" s="2460"/>
      <c r="M85" s="297"/>
      <c r="N85" s="334"/>
      <c r="AH85" s="374">
        <v>19</v>
      </c>
    </row>
    <row customHeight="1" ht="35.699999999999996">
      <c r="A86" s="1780"/>
      <c r="B86" s="1780"/>
      <c r="D86" s="376"/>
      <c r="E86" s="399"/>
      <c r="F86" s="198" t="s">
        <v>309</v>
      </c>
      <c r="G86" s="198" t="s">
        <v>309</v>
      </c>
      <c r="H86" s="2218" t="s">
        <v>309</v>
      </c>
      <c r="I86" s="2220"/>
      <c r="J86" s="198" t="s">
        <v>309</v>
      </c>
      <c r="K86" s="198" t="s">
        <v>309</v>
      </c>
      <c r="L86" s="2737" t="s">
        <v>1157</v>
      </c>
      <c r="M86" s="345" t="s">
        <v>1158</v>
      </c>
      <c r="N86" s="334"/>
      <c r="AH86" s="374">
        <v>34</v>
      </c>
    </row>
    <row customHeight="1" ht="19.95">
      <c r="A87" s="1780"/>
      <c r="B87" s="1780"/>
      <c r="D87" s="376"/>
      <c r="E87" s="147" t="s">
        <v>90</v>
      </c>
      <c r="F87" s="2460" t="s">
        <v>1159</v>
      </c>
      <c r="G87" s="2460"/>
      <c r="H87" s="2460"/>
      <c r="I87" s="2460"/>
      <c r="J87" s="2460"/>
      <c r="K87" s="2460"/>
      <c r="L87" s="2460"/>
      <c r="M87" s="297"/>
      <c r="N87" s="334"/>
      <c r="AH87" s="374">
        <v>19</v>
      </c>
    </row>
    <row s="1635" customFormat="1" customHeight="1" ht="60.75" hidden="1">
      <c r="A88" s="1780" t="s">
        <v>155</v>
      </c>
      <c r="B88" s="1780" t="s">
        <v>156</v>
      </c>
      <c r="C88" s="369"/>
      <c r="D88" s="2462"/>
      <c r="E88" s="2204"/>
      <c r="F88" s="238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7" t="str">
        <f>INDEX(PT_DIFFERENTIATION_NTAR,MATCH(B88,PT_DIFFERENTIATION_NTAR_ID,0))</f>
        <v/>
      </c>
      <c r="H88" s="1862"/>
      <c r="I88" s="1739"/>
      <c r="J88" s="1773"/>
      <c r="K88" s="1778"/>
      <c r="L88" s="1862" t="s">
        <v>309</v>
      </c>
      <c r="M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4"/>
      <c r="O88" s="1624"/>
      <c r="P88" s="1624"/>
      <c r="AH88" s="1631">
        <v>0</v>
      </c>
    </row>
    <row s="1635" customFormat="1" customHeight="1" ht="18.75" hidden="1">
      <c r="A89" s="1780"/>
      <c r="B89" s="1780"/>
      <c r="C89" s="369" t="s">
        <v>1151</v>
      </c>
      <c r="D89" s="2462"/>
      <c r="E89" s="2204"/>
      <c r="F89" s="2383"/>
      <c r="G89" s="2427"/>
      <c r="H89" s="1500"/>
      <c r="I89" s="651" t="s">
        <v>1150</v>
      </c>
      <c r="J89" s="571"/>
      <c r="K89" s="1500"/>
      <c r="L89" s="214"/>
      <c r="M89" s="2170"/>
      <c r="N89" s="334"/>
      <c r="O89" s="1624"/>
      <c r="P89" s="1624"/>
      <c r="AH89" s="1631">
        <v>0</v>
      </c>
    </row>
    <row s="1635" customFormat="1" customHeight="1" ht="0.75" hidden="1">
      <c r="A90" s="1780"/>
      <c r="B90" s="1780"/>
      <c r="C90" s="369" t="s">
        <v>1160</v>
      </c>
      <c r="D90" s="2462"/>
      <c r="E90" s="2204"/>
      <c r="F90" s="2383"/>
      <c r="G90" s="400"/>
      <c r="H90" s="1500"/>
      <c r="I90" s="651"/>
      <c r="J90" s="571"/>
      <c r="K90" s="1500"/>
      <c r="L90" s="214"/>
      <c r="M90" s="2170"/>
      <c r="N90" s="334"/>
      <c r="O90" s="1624"/>
      <c r="P90" s="1624"/>
      <c r="AH90" s="1631">
        <v>0</v>
      </c>
    </row>
    <row s="1635" customFormat="1" customHeight="1" ht="45" hidden="1">
      <c r="A91" s="1780" t="s">
        <v>160</v>
      </c>
      <c r="B91" s="1780" t="s">
        <v>161</v>
      </c>
      <c r="C91" s="369"/>
      <c r="D91" s="2462"/>
      <c r="E91" s="2204"/>
      <c r="F91" s="2383" t="str">
        <f>INDEX(PT_DIFFERENTIATION_VTAR,MATCH(A91,PT_DIFFERENTIATION_VTAR_ID,0))</f>
        <v/>
      </c>
      <c r="G91" s="2427" t="str">
        <f>INDEX(PT_DIFFERENTIATION_NTAR,MATCH(B91,PT_DIFFERENTIATION_NTAR_ID,0))</f>
        <v/>
      </c>
      <c r="H91" s="1862"/>
      <c r="I91" s="1739"/>
      <c r="J91" s="1773"/>
      <c r="K91" s="1778"/>
      <c r="L91" s="1862" t="s">
        <v>309</v>
      </c>
      <c r="M91" s="2171"/>
      <c r="N91" s="334"/>
      <c r="O91" s="1624"/>
      <c r="P91" s="1624"/>
      <c r="AH91" s="1631">
        <v>0</v>
      </c>
    </row>
    <row s="1635" customFormat="1" customHeight="1" ht="18.75" hidden="1">
      <c r="A92" s="1780"/>
      <c r="B92" s="1780"/>
      <c r="C92" s="369" t="s">
        <v>1151</v>
      </c>
      <c r="D92" s="2462"/>
      <c r="E92" s="2204"/>
      <c r="F92" s="2383"/>
      <c r="G92" s="2427"/>
      <c r="H92" s="1500"/>
      <c r="I92" s="651" t="s">
        <v>1150</v>
      </c>
      <c r="J92" s="571"/>
      <c r="K92" s="1500"/>
      <c r="L92" s="214"/>
      <c r="M92" s="1861"/>
      <c r="N92" s="334"/>
      <c r="O92" s="1624"/>
      <c r="P92" s="1624"/>
      <c r="AH92" s="1631">
        <v>0</v>
      </c>
    </row>
    <row s="1635" customFormat="1" customHeight="1" ht="0.75" hidden="1">
      <c r="A93" s="1780"/>
      <c r="B93" s="1780"/>
      <c r="C93" s="369" t="s">
        <v>1160</v>
      </c>
      <c r="D93" s="2462"/>
      <c r="E93" s="2204"/>
      <c r="F93" s="2383"/>
      <c r="G93" s="400"/>
      <c r="H93" s="1500"/>
      <c r="I93" s="651"/>
      <c r="J93" s="571"/>
      <c r="K93" s="1500"/>
      <c r="L93" s="214"/>
      <c r="M93" s="341"/>
      <c r="N93" s="334"/>
      <c r="O93" s="1624"/>
      <c r="P93" s="1624"/>
      <c r="AH93" s="1631">
        <v>0</v>
      </c>
    </row>
    <row s="1635" customFormat="1" customHeight="1" ht="45" hidden="1">
      <c r="A94" s="1780" t="s">
        <v>167</v>
      </c>
      <c r="B94" s="1780" t="s">
        <v>168</v>
      </c>
      <c r="C94" s="369"/>
      <c r="D94" s="2462"/>
      <c r="E94" s="2204"/>
      <c r="F94" s="2383"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7" t="str">
        <f>INDEX(PT_DIFFERENTIATION_NTAR,MATCH(B94,PT_DIFFERENTIATION_NTAR_ID,0))</f>
        <v/>
      </c>
      <c r="H94" s="1862"/>
      <c r="I94" s="1739"/>
      <c r="J94" s="1773"/>
      <c r="K94" s="1778"/>
      <c r="L94" s="1862" t="s">
        <v>309</v>
      </c>
      <c r="M94" s="341"/>
      <c r="N94" s="334"/>
      <c r="O94" s="1624"/>
      <c r="P94" s="1624"/>
      <c r="AH94" s="1631">
        <v>0</v>
      </c>
    </row>
    <row s="1635" customFormat="1" customHeight="1" ht="18.75" hidden="1">
      <c r="A95" s="1780"/>
      <c r="B95" s="1780"/>
      <c r="C95" s="369" t="s">
        <v>1151</v>
      </c>
      <c r="D95" s="2462"/>
      <c r="E95" s="2204"/>
      <c r="F95" s="2383"/>
      <c r="G95" s="2427"/>
      <c r="H95" s="1500"/>
      <c r="I95" s="651" t="s">
        <v>1150</v>
      </c>
      <c r="J95" s="571"/>
      <c r="K95" s="1500"/>
      <c r="L95" s="214"/>
      <c r="M95" s="341"/>
      <c r="N95" s="334"/>
      <c r="O95" s="1624"/>
      <c r="P95" s="1624"/>
      <c r="AH95" s="1631">
        <v>0</v>
      </c>
    </row>
    <row s="1635" customFormat="1" customHeight="1" ht="0.75" hidden="1">
      <c r="A96" s="1780"/>
      <c r="B96" s="1780"/>
      <c r="C96" s="369" t="s">
        <v>1160</v>
      </c>
      <c r="D96" s="2462"/>
      <c r="E96" s="2204"/>
      <c r="F96" s="2383"/>
      <c r="G96" s="400"/>
      <c r="H96" s="1500"/>
      <c r="I96" s="651"/>
      <c r="J96" s="571"/>
      <c r="K96" s="1500"/>
      <c r="L96" s="214"/>
      <c r="M96" s="341"/>
      <c r="N96" s="334"/>
      <c r="O96" s="1624"/>
      <c r="P96" s="1624"/>
      <c r="AH96" s="1631">
        <v>0</v>
      </c>
    </row>
    <row s="1635" customFormat="1" customHeight="1" ht="45" hidden="1">
      <c r="A97" s="1780" t="s">
        <v>173</v>
      </c>
      <c r="B97" s="1780" t="s">
        <v>174</v>
      </c>
      <c r="C97" s="369"/>
      <c r="D97" s="2462"/>
      <c r="E97" s="2204"/>
      <c r="F97" s="2383"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7" t="str">
        <f>INDEX(PT_DIFFERENTIATION_NTAR,MATCH(B97,PT_DIFFERENTIATION_NTAR_ID,0))</f>
        <v/>
      </c>
      <c r="H97" s="1862"/>
      <c r="I97" s="1739"/>
      <c r="J97" s="1773"/>
      <c r="K97" s="1778"/>
      <c r="L97" s="1862" t="s">
        <v>309</v>
      </c>
      <c r="M97" s="341"/>
      <c r="N97" s="334"/>
      <c r="O97" s="1624"/>
      <c r="P97" s="1624"/>
      <c r="AH97" s="1631">
        <v>0</v>
      </c>
    </row>
    <row s="1635" customFormat="1" customHeight="1" ht="18.75" hidden="1">
      <c r="A98" s="1780"/>
      <c r="B98" s="1780"/>
      <c r="C98" s="369" t="s">
        <v>1151</v>
      </c>
      <c r="D98" s="2462"/>
      <c r="E98" s="2204"/>
      <c r="F98" s="2383"/>
      <c r="G98" s="2427"/>
      <c r="H98" s="1500"/>
      <c r="I98" s="651" t="s">
        <v>1150</v>
      </c>
      <c r="J98" s="571"/>
      <c r="K98" s="1500"/>
      <c r="L98" s="214"/>
      <c r="M98" s="341"/>
      <c r="N98" s="334"/>
      <c r="O98" s="1624"/>
      <c r="P98" s="1624"/>
      <c r="AH98" s="1631">
        <v>0</v>
      </c>
    </row>
    <row s="1635" customFormat="1" customHeight="1" ht="0.75" hidden="1">
      <c r="A99" s="1780"/>
      <c r="B99" s="1780"/>
      <c r="C99" s="369" t="s">
        <v>1160</v>
      </c>
      <c r="D99" s="2462"/>
      <c r="E99" s="2204"/>
      <c r="F99" s="2383"/>
      <c r="G99" s="400"/>
      <c r="H99" s="1500"/>
      <c r="I99" s="651"/>
      <c r="J99" s="571"/>
      <c r="K99" s="1500"/>
      <c r="L99" s="214"/>
      <c r="M99" s="341"/>
      <c r="N99" s="334"/>
      <c r="O99" s="1624"/>
      <c r="P99" s="1624"/>
      <c r="AH99" s="1631">
        <v>0</v>
      </c>
    </row>
    <row s="1635" customFormat="1" customHeight="1" ht="18.75" hidden="1">
      <c r="A100" s="1780" t="s">
        <v>179</v>
      </c>
      <c r="B100" s="1780" t="s">
        <v>180</v>
      </c>
      <c r="C100" s="369"/>
      <c r="D100" s="2462"/>
      <c r="E100" s="2204"/>
      <c r="F100" s="2383" t="str">
        <f>INDEX(PT_DIFFERENTIATION_VTAR,MATCH(A100,PT_DIFFERENTIATION_VTAR_ID,0))</f>
        <v>Тарифы на услуги по передаче тепловой энергии</v>
      </c>
      <c r="G100" s="2427" t="str">
        <f>INDEX(PT_DIFFERENTIATION_NTAR,MATCH(B100,PT_DIFFERENTIATION_NTAR_ID,0))</f>
        <v/>
      </c>
      <c r="H100" s="1862"/>
      <c r="I100" s="1739"/>
      <c r="J100" s="1773"/>
      <c r="K100" s="1778"/>
      <c r="L100" s="1862" t="s">
        <v>309</v>
      </c>
      <c r="M100" s="341"/>
      <c r="N100" s="334"/>
      <c r="O100" s="1624"/>
      <c r="P100" s="1624"/>
      <c r="AH100" s="1631">
        <v>0</v>
      </c>
    </row>
    <row s="1635" customFormat="1" customHeight="1" ht="18.75" hidden="1">
      <c r="A101" s="1780"/>
      <c r="B101" s="1780"/>
      <c r="C101" s="369" t="s">
        <v>1151</v>
      </c>
      <c r="D101" s="2462"/>
      <c r="E101" s="2204"/>
      <c r="F101" s="2383"/>
      <c r="G101" s="2427"/>
      <c r="H101" s="1500"/>
      <c r="I101" s="651" t="s">
        <v>1150</v>
      </c>
      <c r="J101" s="571"/>
      <c r="K101" s="1500"/>
      <c r="L101" s="214"/>
      <c r="M101" s="341"/>
      <c r="N101" s="334"/>
      <c r="O101" s="1624"/>
      <c r="P101" s="1624"/>
      <c r="AH101" s="1631">
        <v>0</v>
      </c>
    </row>
    <row s="1635" customFormat="1" customHeight="1" ht="0.75" hidden="1">
      <c r="A102" s="1780"/>
      <c r="B102" s="1780"/>
      <c r="C102" s="369" t="s">
        <v>1160</v>
      </c>
      <c r="D102" s="2462"/>
      <c r="E102" s="2204"/>
      <c r="F102" s="2383"/>
      <c r="G102" s="400"/>
      <c r="H102" s="1500"/>
      <c r="I102" s="651"/>
      <c r="J102" s="571"/>
      <c r="K102" s="1500"/>
      <c r="L102" s="214"/>
      <c r="M102" s="341"/>
      <c r="N102" s="334"/>
      <c r="O102" s="1624"/>
      <c r="P102" s="1624"/>
      <c r="AH102" s="1631">
        <v>0</v>
      </c>
    </row>
    <row s="1635" customFormat="1" customHeight="1" ht="18.75" hidden="1">
      <c r="A103" s="1780" t="s">
        <v>185</v>
      </c>
      <c r="B103" s="1780" t="s">
        <v>186</v>
      </c>
      <c r="C103" s="369"/>
      <c r="D103" s="2462"/>
      <c r="E103" s="2204"/>
      <c r="F103" s="2383" t="str">
        <f>INDEX(PT_DIFFERENTIATION_VTAR,MATCH(A103,PT_DIFFERENTIATION_VTAR_ID,0))</f>
        <v>Тарифы на услуги по передаче теплоносителя</v>
      </c>
      <c r="G103" s="2427" t="str">
        <f>INDEX(PT_DIFFERENTIATION_NTAR,MATCH(B103,PT_DIFFERENTIATION_NTAR_ID,0))</f>
        <v/>
      </c>
      <c r="H103" s="1862"/>
      <c r="I103" s="1739"/>
      <c r="J103" s="1773"/>
      <c r="K103" s="1778"/>
      <c r="L103" s="1862" t="s">
        <v>309</v>
      </c>
      <c r="M103" s="341"/>
      <c r="N103" s="334"/>
      <c r="O103" s="1624"/>
      <c r="P103" s="1624"/>
      <c r="AH103" s="1631">
        <v>0</v>
      </c>
    </row>
    <row s="1635" customFormat="1" customHeight="1" ht="18.75" hidden="1">
      <c r="A104" s="1780"/>
      <c r="B104" s="1780"/>
      <c r="C104" s="369" t="s">
        <v>1151</v>
      </c>
      <c r="D104" s="2462"/>
      <c r="E104" s="2204"/>
      <c r="F104" s="2383"/>
      <c r="G104" s="2427"/>
      <c r="H104" s="1500"/>
      <c r="I104" s="651" t="s">
        <v>1150</v>
      </c>
      <c r="J104" s="571"/>
      <c r="K104" s="1500"/>
      <c r="L104" s="214"/>
      <c r="M104" s="341"/>
      <c r="N104" s="334"/>
      <c r="O104" s="1624"/>
      <c r="P104" s="1624"/>
      <c r="AH104" s="1631">
        <v>0</v>
      </c>
    </row>
    <row s="1635" customFormat="1" customHeight="1" ht="0.75" hidden="1">
      <c r="A105" s="1780"/>
      <c r="B105" s="1780"/>
      <c r="C105" s="369" t="s">
        <v>1160</v>
      </c>
      <c r="D105" s="2462"/>
      <c r="E105" s="2204"/>
      <c r="F105" s="2383"/>
      <c r="G105" s="400"/>
      <c r="H105" s="1500"/>
      <c r="I105" s="651"/>
      <c r="J105" s="571"/>
      <c r="K105" s="1500"/>
      <c r="L105" s="214"/>
      <c r="M105" s="341"/>
      <c r="N105" s="334"/>
      <c r="O105" s="1624"/>
      <c r="P105" s="1624"/>
      <c r="AH105" s="1631">
        <v>0</v>
      </c>
    </row>
    <row s="1635" customFormat="1" customHeight="1" ht="18.75" hidden="1">
      <c r="A106" s="1780" t="s">
        <v>191</v>
      </c>
      <c r="B106" s="1780" t="s">
        <v>192</v>
      </c>
      <c r="C106" s="369"/>
      <c r="D106" s="2462"/>
      <c r="E106" s="2204"/>
      <c r="F106" s="2383"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7" t="str">
        <f>INDEX(PT_DIFFERENTIATION_NTAR,MATCH(B106,PT_DIFFERENTIATION_NTAR_ID,0))</f>
        <v/>
      </c>
      <c r="H106" s="1862"/>
      <c r="I106" s="1739"/>
      <c r="J106" s="1773"/>
      <c r="K106" s="1778"/>
      <c r="L106" s="1862" t="s">
        <v>309</v>
      </c>
      <c r="M106" s="341"/>
      <c r="N106" s="334"/>
      <c r="O106" s="1624"/>
      <c r="P106" s="1624"/>
      <c r="AH106" s="1631">
        <v>0</v>
      </c>
    </row>
    <row s="1635" customFormat="1" customHeight="1" ht="18.75" hidden="1">
      <c r="A107" s="1780"/>
      <c r="B107" s="1780"/>
      <c r="C107" s="369" t="s">
        <v>1151</v>
      </c>
      <c r="D107" s="2462"/>
      <c r="E107" s="2204"/>
      <c r="F107" s="2383"/>
      <c r="G107" s="2427"/>
      <c r="H107" s="1500"/>
      <c r="I107" s="651" t="s">
        <v>1150</v>
      </c>
      <c r="J107" s="571"/>
      <c r="K107" s="1500"/>
      <c r="L107" s="214"/>
      <c r="M107" s="341"/>
      <c r="N107" s="334"/>
      <c r="O107" s="1624"/>
      <c r="P107" s="1624"/>
      <c r="AH107" s="1631">
        <v>0</v>
      </c>
    </row>
    <row s="1635" customFormat="1" customHeight="1" ht="0.75" hidden="1">
      <c r="A108" s="1780"/>
      <c r="B108" s="1780"/>
      <c r="C108" s="369" t="s">
        <v>1160</v>
      </c>
      <c r="D108" s="2462"/>
      <c r="E108" s="2204"/>
      <c r="F108" s="2383"/>
      <c r="G108" s="400"/>
      <c r="H108" s="1500"/>
      <c r="I108" s="651"/>
      <c r="J108" s="571"/>
      <c r="K108" s="1500"/>
      <c r="L108" s="214"/>
      <c r="M108" s="341"/>
      <c r="N108" s="334"/>
      <c r="O108" s="1624"/>
      <c r="P108" s="1624"/>
      <c r="AH108" s="1631">
        <v>0</v>
      </c>
    </row>
    <row s="1635" customFormat="1" customHeight="1" ht="18.75" hidden="1">
      <c r="A109" s="1780" t="s">
        <v>197</v>
      </c>
      <c r="B109" s="1780" t="s">
        <v>198</v>
      </c>
      <c r="C109" s="369"/>
      <c r="D109" s="2462"/>
      <c r="E109" s="2204"/>
      <c r="F109" s="2383" t="str">
        <f>INDEX(PT_DIFFERENTIATION_VTAR,MATCH(A109,PT_DIFFERENTIATION_VTAR_ID,0))</f>
        <v>Плата за подключение (технологическое присоединение) к системе теплоснабжения</v>
      </c>
      <c r="G109" s="2427" t="str">
        <f>INDEX(PT_DIFFERENTIATION_NTAR,MATCH(B109,PT_DIFFERENTIATION_NTAR_ID,0))</f>
        <v/>
      </c>
      <c r="H109" s="1862"/>
      <c r="I109" s="1739"/>
      <c r="J109" s="1773"/>
      <c r="K109" s="1778"/>
      <c r="L109" s="1862" t="s">
        <v>309</v>
      </c>
      <c r="M109" s="341"/>
      <c r="N109" s="334"/>
      <c r="O109" s="1624"/>
      <c r="P109" s="1624"/>
      <c r="AH109" s="1631">
        <v>0</v>
      </c>
    </row>
    <row s="1635" customFormat="1" customHeight="1" ht="18.75" hidden="1">
      <c r="A110" s="1780"/>
      <c r="B110" s="1780"/>
      <c r="C110" s="369" t="s">
        <v>1151</v>
      </c>
      <c r="D110" s="2462"/>
      <c r="E110" s="2204"/>
      <c r="F110" s="2383"/>
      <c r="G110" s="2427"/>
      <c r="H110" s="1500"/>
      <c r="I110" s="651" t="s">
        <v>1150</v>
      </c>
      <c r="J110" s="571"/>
      <c r="K110" s="1500"/>
      <c r="L110" s="214"/>
      <c r="M110" s="341"/>
      <c r="N110" s="334"/>
      <c r="O110" s="1624"/>
      <c r="P110" s="1624"/>
      <c r="AH110" s="1631">
        <v>0</v>
      </c>
    </row>
    <row s="1635" customFormat="1" customHeight="1" ht="0.75" hidden="1">
      <c r="A111" s="1780"/>
      <c r="B111" s="1780"/>
      <c r="C111" s="369" t="s">
        <v>1160</v>
      </c>
      <c r="D111" s="2462"/>
      <c r="E111" s="2204"/>
      <c r="F111" s="2383"/>
      <c r="G111" s="400"/>
      <c r="H111" s="1500"/>
      <c r="I111" s="651"/>
      <c r="J111" s="571"/>
      <c r="K111" s="1500"/>
      <c r="L111" s="214"/>
      <c r="M111" s="341"/>
      <c r="N111" s="334"/>
      <c r="O111" s="1624"/>
      <c r="P111" s="1624"/>
      <c r="AH111" s="1631">
        <v>0</v>
      </c>
    </row>
    <row s="1635" customFormat="1" customHeight="1" ht="18.75" hidden="1">
      <c r="A112" s="1780" t="s">
        <v>203</v>
      </c>
      <c r="B112" s="1780" t="s">
        <v>204</v>
      </c>
      <c r="C112" s="369"/>
      <c r="D112" s="2462"/>
      <c r="E112" s="2204"/>
      <c r="F112" s="2383" t="str">
        <f>INDEX(PT_DIFFERENTIATION_VTAR,MATCH(A112,PT_DIFFERENTIATION_VTAR_ID,0))</f>
        <v>Плата за подключение (технологическое присоединение) к системе теплоснабжения (индивидуальная)</v>
      </c>
      <c r="G112" s="2427" t="str">
        <f>INDEX(PT_DIFFERENTIATION_NTAR,MATCH(B112,PT_DIFFERENTIATION_NTAR_ID,0))</f>
        <v/>
      </c>
      <c r="H112" s="1989"/>
      <c r="I112" s="1739"/>
      <c r="J112" s="1773"/>
      <c r="K112" s="1778"/>
      <c r="L112" s="1989" t="s">
        <v>309</v>
      </c>
      <c r="M112" s="341"/>
      <c r="N112" s="334"/>
      <c r="O112" s="1624"/>
      <c r="P112" s="1624"/>
      <c r="AH112" s="1631">
        <v>0</v>
      </c>
    </row>
    <row s="1635" customFormat="1" customHeight="1" ht="18.75" hidden="1">
      <c r="A113" s="1780"/>
      <c r="B113" s="1780"/>
      <c r="C113" s="369" t="s">
        <v>1151</v>
      </c>
      <c r="D113" s="2462"/>
      <c r="E113" s="2204"/>
      <c r="F113" s="2383"/>
      <c r="G113" s="2427"/>
      <c r="H113" s="1500"/>
      <c r="I113" s="651" t="s">
        <v>1150</v>
      </c>
      <c r="J113" s="571"/>
      <c r="K113" s="1500"/>
      <c r="L113" s="214"/>
      <c r="M113" s="341"/>
      <c r="N113" s="334"/>
      <c r="O113" s="1624"/>
      <c r="P113" s="1624"/>
      <c r="AH113" s="1631">
        <v>0</v>
      </c>
    </row>
    <row s="1635" customFormat="1" customHeight="1" ht="0.75" hidden="1">
      <c r="A114" s="1780"/>
      <c r="B114" s="1780"/>
      <c r="C114" s="369" t="s">
        <v>1160</v>
      </c>
      <c r="D114" s="2462"/>
      <c r="E114" s="2204"/>
      <c r="F114" s="2383"/>
      <c r="G114" s="400"/>
      <c r="H114" s="1500"/>
      <c r="I114" s="651"/>
      <c r="J114" s="571"/>
      <c r="K114" s="1500"/>
      <c r="L114" s="214"/>
      <c r="M114" s="341"/>
      <c r="N114" s="334"/>
      <c r="O114" s="1624"/>
      <c r="P114" s="1624"/>
      <c r="AH114" s="1631">
        <v>0</v>
      </c>
    </row>
    <row s="1635" customFormat="1" customHeight="1" ht="18.75">
      <c r="A115" s="1780" t="s">
        <v>225</v>
      </c>
      <c r="B115" s="1780" t="s">
        <v>226</v>
      </c>
      <c r="C115" s="369"/>
      <c r="D115" s="2462"/>
      <c r="E115" s="2204"/>
      <c r="F115" s="2383" t="str">
        <f>INDEX(PT_DIFFERENTIATION_VTAR,MATCH(A115,PT_DIFFERENTIATION_VTAR_ID,0))</f>
        <v>Тариф на питьевую воду (питьевое водоснабжение)</v>
      </c>
      <c r="G115" s="2427" t="str">
        <f>INDEX(PT_DIFFERENTIATION_NTAR,MATCH(B115,PT_DIFFERENTIATION_NTAR_ID,0))</f>
        <v>Тариф на питьевое водоснабжение</v>
      </c>
      <c r="H115" s="1862"/>
      <c r="I115" s="1739">
        <v>46388</v>
      </c>
      <c r="J115" s="1773">
        <v>46568</v>
      </c>
      <c r="K115" s="1778">
        <v>518969.44</v>
      </c>
      <c r="L115" s="1862" t="s">
        <v>309</v>
      </c>
      <c r="M115" s="341"/>
      <c r="N115" s="334"/>
      <c r="O115" s="1624"/>
      <c r="P115" s="1624"/>
      <c r="AH115" s="1631">
        <v>0</v>
      </c>
    </row>
    <row s="1635" customFormat="1" customHeight="1" ht="56.25">
      <c r="A116" s="1823"/>
      <c r="B116" s="1823"/>
      <c r="C116" s="1687"/>
      <c r="D116" s="344"/>
      <c r="E116" s="1031"/>
      <c r="F116" s="1031"/>
      <c r="G116" s="1031"/>
      <c r="H116" s="2577" t="s">
        <v>489</v>
      </c>
      <c r="I116" s="1739">
        <v>46569</v>
      </c>
      <c r="J116" s="1773">
        <v>46752</v>
      </c>
      <c r="K116" s="1778">
        <v>624092.77</v>
      </c>
      <c r="L116" s="2271" t="s">
        <v>309</v>
      </c>
      <c r="M116" s="2318"/>
      <c r="N116" s="618"/>
      <c r="O116" s="1624"/>
      <c r="P116" s="1624"/>
      <c r="Q116" s="1635"/>
      <c r="R116" s="1635"/>
      <c r="S116" s="1635"/>
      <c r="T116" s="1635"/>
      <c r="U116" s="1635"/>
      <c r="V116" s="1635"/>
      <c r="W116" s="1635"/>
      <c r="X116" s="1635"/>
      <c r="Y116" s="1635"/>
      <c r="Z116" s="1635"/>
      <c r="AA116" s="1635"/>
      <c r="AB116" s="1635"/>
      <c r="AC116" s="1635"/>
      <c r="AD116" s="1635"/>
      <c r="AE116" s="1635"/>
      <c r="AF116" s="1635"/>
      <c r="AG116" s="1635"/>
      <c r="AH116" s="1635">
        <v>0</v>
      </c>
    </row>
    <row s="1635" customFormat="1" customHeight="1" ht="18.75">
      <c r="A117" s="1780"/>
      <c r="B117" s="1780"/>
      <c r="C117" s="369" t="s">
        <v>1151</v>
      </c>
      <c r="D117" s="2462"/>
      <c r="E117" s="2204"/>
      <c r="F117" s="2383"/>
      <c r="G117" s="2427"/>
      <c r="H117" s="1500"/>
      <c r="I117" s="651" t="s">
        <v>1150</v>
      </c>
      <c r="J117" s="571"/>
      <c r="K117" s="1500"/>
      <c r="L117" s="214"/>
      <c r="M117" s="341"/>
      <c r="N117" s="334"/>
      <c r="O117" s="1624"/>
      <c r="P117" s="1624"/>
      <c r="AH117" s="1631">
        <v>0</v>
      </c>
    </row>
    <row s="1635" customFormat="1" customHeight="1" ht="0.75">
      <c r="A118" s="1780"/>
      <c r="B118" s="1780"/>
      <c r="C118" s="369" t="s">
        <v>1160</v>
      </c>
      <c r="D118" s="2462"/>
      <c r="E118" s="2204"/>
      <c r="F118" s="2383"/>
      <c r="G118" s="400"/>
      <c r="H118" s="1500"/>
      <c r="I118" s="651"/>
      <c r="J118" s="571"/>
      <c r="K118" s="1500"/>
      <c r="L118" s="214"/>
      <c r="M118" s="341"/>
      <c r="N118" s="334"/>
      <c r="O118" s="1624"/>
      <c r="P118" s="1624"/>
      <c r="AH118" s="1631">
        <v>0</v>
      </c>
    </row>
    <row s="1635" customFormat="1" customHeight="1" ht="18.75" hidden="1">
      <c r="A119" s="1780" t="s">
        <v>233</v>
      </c>
      <c r="B119" s="1780" t="s">
        <v>234</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309</v>
      </c>
      <c r="M119" s="341"/>
      <c r="N119" s="334"/>
      <c r="O119" s="1624"/>
      <c r="P119" s="1624"/>
      <c r="AH119" s="1631">
        <v>0</v>
      </c>
    </row>
    <row s="1635" customFormat="1" customHeight="1" ht="18.75" hidden="1">
      <c r="A120" s="1780"/>
      <c r="B120" s="1780"/>
      <c r="C120" s="369" t="s">
        <v>1151</v>
      </c>
      <c r="D120" s="2462"/>
      <c r="E120" s="2204"/>
      <c r="F120" s="2383"/>
      <c r="G120" s="2427"/>
      <c r="H120" s="1500"/>
      <c r="I120" s="651" t="s">
        <v>1150</v>
      </c>
      <c r="J120" s="571"/>
      <c r="K120" s="1500"/>
      <c r="L120" s="214"/>
      <c r="M120" s="341"/>
      <c r="N120" s="334"/>
      <c r="O120" s="1624"/>
      <c r="P120" s="1624"/>
      <c r="AH120" s="1631">
        <v>0</v>
      </c>
    </row>
    <row s="1635" customFormat="1" customHeight="1" ht="0.75" hidden="1">
      <c r="A121" s="1780"/>
      <c r="B121" s="1780"/>
      <c r="C121" s="369" t="s">
        <v>1160</v>
      </c>
      <c r="D121" s="2462"/>
      <c r="E121" s="2204"/>
      <c r="F121" s="2383"/>
      <c r="G121" s="400"/>
      <c r="H121" s="1500"/>
      <c r="I121" s="651"/>
      <c r="J121" s="571"/>
      <c r="K121" s="1500"/>
      <c r="L121" s="214"/>
      <c r="M121" s="341"/>
      <c r="N121" s="334"/>
      <c r="O121" s="1624"/>
      <c r="P121" s="1624"/>
      <c r="AH121" s="1631">
        <v>0</v>
      </c>
    </row>
    <row s="1635" customFormat="1" customHeight="1" ht="18.75" hidden="1">
      <c r="A122" s="1780" t="s">
        <v>238</v>
      </c>
      <c r="B122" s="1780" t="s">
        <v>239</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309</v>
      </c>
      <c r="M122" s="341"/>
      <c r="N122" s="334"/>
      <c r="O122" s="1624"/>
      <c r="P122" s="1624"/>
      <c r="AH122" s="1631">
        <v>0</v>
      </c>
    </row>
    <row s="1635" customFormat="1" customHeight="1" ht="18.75" hidden="1">
      <c r="A123" s="1780"/>
      <c r="B123" s="1780"/>
      <c r="C123" s="369" t="s">
        <v>1151</v>
      </c>
      <c r="D123" s="2462"/>
      <c r="E123" s="2204"/>
      <c r="F123" s="2383"/>
      <c r="G123" s="2427"/>
      <c r="H123" s="1500"/>
      <c r="I123" s="651" t="s">
        <v>1150</v>
      </c>
      <c r="J123" s="571"/>
      <c r="K123" s="1500"/>
      <c r="L123" s="214"/>
      <c r="M123" s="341"/>
      <c r="N123" s="334"/>
      <c r="O123" s="1624"/>
      <c r="P123" s="1624"/>
      <c r="AH123" s="1631">
        <v>0</v>
      </c>
    </row>
    <row s="1635" customFormat="1" customHeight="1" ht="0.75" hidden="1">
      <c r="A124" s="1780"/>
      <c r="B124" s="1780"/>
      <c r="C124" s="369" t="s">
        <v>1160</v>
      </c>
      <c r="D124" s="2462"/>
      <c r="E124" s="2204"/>
      <c r="F124" s="2383"/>
      <c r="G124" s="400"/>
      <c r="H124" s="1500"/>
      <c r="I124" s="651"/>
      <c r="J124" s="571"/>
      <c r="K124" s="1500"/>
      <c r="L124" s="214"/>
      <c r="M124" s="341"/>
      <c r="N124" s="334"/>
      <c r="O124" s="1624"/>
      <c r="P124" s="1624"/>
      <c r="AH124" s="1631">
        <v>0</v>
      </c>
    </row>
    <row s="1635" customFormat="1" customHeight="1" ht="18.75" hidden="1">
      <c r="A125" s="1780" t="s">
        <v>243</v>
      </c>
      <c r="B125" s="1780" t="s">
        <v>244</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309</v>
      </c>
      <c r="M125" s="341"/>
      <c r="N125" s="334"/>
      <c r="O125" s="1624"/>
      <c r="P125" s="1624"/>
      <c r="AH125" s="1631">
        <v>0</v>
      </c>
    </row>
    <row s="1635" customFormat="1" customHeight="1" ht="18.75" hidden="1">
      <c r="A126" s="1780"/>
      <c r="B126" s="1780"/>
      <c r="C126" s="369" t="s">
        <v>1151</v>
      </c>
      <c r="D126" s="2462"/>
      <c r="E126" s="2204"/>
      <c r="F126" s="2383"/>
      <c r="G126" s="2427"/>
      <c r="H126" s="1500"/>
      <c r="I126" s="651" t="s">
        <v>1150</v>
      </c>
      <c r="J126" s="571"/>
      <c r="K126" s="1500"/>
      <c r="L126" s="214"/>
      <c r="M126" s="341"/>
      <c r="N126" s="334"/>
      <c r="O126" s="1624"/>
      <c r="P126" s="1624"/>
      <c r="AH126" s="1631">
        <v>0</v>
      </c>
    </row>
    <row s="1635" customFormat="1" customHeight="1" ht="0.75" hidden="1">
      <c r="A127" s="1780"/>
      <c r="B127" s="1780"/>
      <c r="C127" s="369" t="s">
        <v>1160</v>
      </c>
      <c r="D127" s="2462"/>
      <c r="E127" s="2204"/>
      <c r="F127" s="2383"/>
      <c r="G127" s="400"/>
      <c r="H127" s="1500"/>
      <c r="I127" s="651"/>
      <c r="J127" s="571"/>
      <c r="K127" s="1500"/>
      <c r="L127" s="214"/>
      <c r="M127" s="341"/>
      <c r="N127" s="334"/>
      <c r="O127" s="1624"/>
      <c r="P127" s="1624"/>
      <c r="AH127" s="1631">
        <v>0</v>
      </c>
    </row>
    <row s="1635" customFormat="1" customHeight="1" ht="18.75" hidden="1">
      <c r="A128" s="1780" t="s">
        <v>248</v>
      </c>
      <c r="B128" s="1780" t="s">
        <v>249</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309</v>
      </c>
      <c r="M128" s="341"/>
      <c r="N128" s="334"/>
      <c r="O128" s="1624"/>
      <c r="P128" s="1624"/>
      <c r="AH128" s="1631">
        <v>0</v>
      </c>
    </row>
    <row s="1635" customFormat="1" customHeight="1" ht="18.75" hidden="1">
      <c r="A129" s="1780"/>
      <c r="B129" s="1780"/>
      <c r="C129" s="369" t="s">
        <v>1151</v>
      </c>
      <c r="D129" s="2462"/>
      <c r="E129" s="2204"/>
      <c r="F129" s="2383"/>
      <c r="G129" s="2427"/>
      <c r="H129" s="1500"/>
      <c r="I129" s="651" t="s">
        <v>1150</v>
      </c>
      <c r="J129" s="571"/>
      <c r="K129" s="1500"/>
      <c r="L129" s="214"/>
      <c r="M129" s="341"/>
      <c r="N129" s="334"/>
      <c r="O129" s="1624"/>
      <c r="P129" s="1624"/>
      <c r="AH129" s="1631">
        <v>0</v>
      </c>
    </row>
    <row s="1635" customFormat="1" customHeight="1" ht="0.75" hidden="1">
      <c r="A130" s="1780"/>
      <c r="B130" s="1780"/>
      <c r="C130" s="369" t="s">
        <v>1160</v>
      </c>
      <c r="D130" s="2462"/>
      <c r="E130" s="2204"/>
      <c r="F130" s="2383"/>
      <c r="G130" s="400"/>
      <c r="H130" s="1500"/>
      <c r="I130" s="651"/>
      <c r="J130" s="571"/>
      <c r="K130" s="1500"/>
      <c r="L130" s="214"/>
      <c r="M130" s="341"/>
      <c r="N130" s="334"/>
      <c r="O130" s="1624"/>
      <c r="P130" s="1624"/>
      <c r="AH130" s="1631">
        <v>0</v>
      </c>
    </row>
    <row s="1635" customFormat="1" customHeight="1" ht="18.75" hidden="1">
      <c r="A131" s="1780" t="s">
        <v>253</v>
      </c>
      <c r="B131" s="1780" t="s">
        <v>254</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309</v>
      </c>
      <c r="M131" s="341"/>
      <c r="N131" s="334"/>
      <c r="O131" s="1624"/>
      <c r="P131" s="1624"/>
      <c r="AH131" s="1631">
        <v>0</v>
      </c>
    </row>
    <row s="1635" customFormat="1" customHeight="1" ht="18.75" hidden="1">
      <c r="A132" s="1780"/>
      <c r="B132" s="1780"/>
      <c r="C132" s="369" t="s">
        <v>1151</v>
      </c>
      <c r="D132" s="2462"/>
      <c r="E132" s="2204"/>
      <c r="F132" s="2383"/>
      <c r="G132" s="2427"/>
      <c r="H132" s="1500"/>
      <c r="I132" s="651" t="s">
        <v>1150</v>
      </c>
      <c r="J132" s="571"/>
      <c r="K132" s="1500"/>
      <c r="L132" s="214"/>
      <c r="M132" s="341"/>
      <c r="N132" s="334"/>
      <c r="O132" s="1624"/>
      <c r="P132" s="1624"/>
      <c r="AH132" s="1631">
        <v>0</v>
      </c>
    </row>
    <row s="1635" customFormat="1" customHeight="1" ht="0.75" hidden="1">
      <c r="A133" s="1780"/>
      <c r="B133" s="1780"/>
      <c r="C133" s="369" t="s">
        <v>1160</v>
      </c>
      <c r="D133" s="2462"/>
      <c r="E133" s="2204"/>
      <c r="F133" s="2383"/>
      <c r="G133" s="400"/>
      <c r="H133" s="1500"/>
      <c r="I133" s="651"/>
      <c r="J133" s="571"/>
      <c r="K133" s="1500"/>
      <c r="L133" s="214"/>
      <c r="M133" s="341"/>
      <c r="N133" s="334"/>
      <c r="O133" s="1624"/>
      <c r="P133" s="1624"/>
      <c r="AH133" s="1631">
        <v>0</v>
      </c>
    </row>
    <row s="1635" customFormat="1" customHeight="1" ht="18.75" hidden="1">
      <c r="A134" s="1780" t="s">
        <v>258</v>
      </c>
      <c r="B134" s="1780" t="s">
        <v>259</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309</v>
      </c>
      <c r="M134" s="341"/>
      <c r="N134" s="334"/>
      <c r="O134" s="1624"/>
      <c r="P134" s="1624"/>
      <c r="AH134" s="1631">
        <v>0</v>
      </c>
    </row>
    <row s="1635" customFormat="1" customHeight="1" ht="18.75" hidden="1">
      <c r="A135" s="1780"/>
      <c r="B135" s="1780"/>
      <c r="C135" s="369" t="s">
        <v>1151</v>
      </c>
      <c r="D135" s="2462"/>
      <c r="E135" s="2204"/>
      <c r="F135" s="2383"/>
      <c r="G135" s="2427"/>
      <c r="H135" s="1500"/>
      <c r="I135" s="651" t="s">
        <v>1150</v>
      </c>
      <c r="J135" s="571"/>
      <c r="K135" s="1500"/>
      <c r="L135" s="214"/>
      <c r="M135" s="341"/>
      <c r="N135" s="334"/>
      <c r="O135" s="1624"/>
      <c r="P135" s="1624"/>
      <c r="AH135" s="1631">
        <v>0</v>
      </c>
    </row>
    <row s="1635" customFormat="1" customHeight="1" ht="0.75" hidden="1">
      <c r="A136" s="1780"/>
      <c r="B136" s="1780"/>
      <c r="C136" s="369" t="s">
        <v>1160</v>
      </c>
      <c r="D136" s="2462"/>
      <c r="E136" s="2204"/>
      <c r="F136" s="2383"/>
      <c r="G136" s="400"/>
      <c r="H136" s="1500"/>
      <c r="I136" s="651"/>
      <c r="J136" s="571"/>
      <c r="K136" s="1500"/>
      <c r="L136" s="214"/>
      <c r="M136" s="341"/>
      <c r="N136" s="334"/>
      <c r="O136" s="1624"/>
      <c r="P136" s="1624"/>
      <c r="AH136" s="1631">
        <v>0</v>
      </c>
    </row>
    <row s="1635" customFormat="1" customHeight="1" ht="18.75" hidden="1">
      <c r="A137" s="1780" t="s">
        <v>263</v>
      </c>
      <c r="B137" s="1780" t="s">
        <v>264</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309</v>
      </c>
      <c r="M137" s="341"/>
      <c r="N137" s="334"/>
      <c r="O137" s="1624"/>
      <c r="P137" s="1624"/>
      <c r="AH137" s="1631">
        <v>0</v>
      </c>
    </row>
    <row s="1635" customFormat="1" customHeight="1" ht="18.75" hidden="1">
      <c r="A138" s="1780"/>
      <c r="B138" s="1780"/>
      <c r="C138" s="369" t="s">
        <v>1151</v>
      </c>
      <c r="D138" s="2462"/>
      <c r="E138" s="2204"/>
      <c r="F138" s="2383"/>
      <c r="G138" s="2427"/>
      <c r="H138" s="1500"/>
      <c r="I138" s="651" t="s">
        <v>1150</v>
      </c>
      <c r="J138" s="571"/>
      <c r="K138" s="1500"/>
      <c r="L138" s="214"/>
      <c r="M138" s="341"/>
      <c r="N138" s="334"/>
      <c r="O138" s="1624"/>
      <c r="P138" s="1624"/>
      <c r="AH138" s="1631">
        <v>0</v>
      </c>
    </row>
    <row s="1635" customFormat="1" customHeight="1" ht="0.75" hidden="1">
      <c r="A139" s="1780"/>
      <c r="B139" s="1780"/>
      <c r="C139" s="369" t="s">
        <v>1160</v>
      </c>
      <c r="D139" s="2462"/>
      <c r="E139" s="2204"/>
      <c r="F139" s="2383"/>
      <c r="G139" s="400"/>
      <c r="H139" s="1500"/>
      <c r="I139" s="651"/>
      <c r="J139" s="571"/>
      <c r="K139" s="1500"/>
      <c r="L139" s="214"/>
      <c r="M139" s="341"/>
      <c r="N139" s="334"/>
      <c r="O139" s="1624"/>
      <c r="P139" s="1624"/>
      <c r="AH139" s="1631">
        <v>0</v>
      </c>
    </row>
    <row s="1635" customFormat="1" customHeight="1" ht="18.75" hidden="1">
      <c r="A140" s="1780" t="s">
        <v>268</v>
      </c>
      <c r="B140" s="1780" t="s">
        <v>269</v>
      </c>
      <c r="C140" s="369"/>
      <c r="D140" s="2462"/>
      <c r="E140" s="2204"/>
      <c r="F140" s="2383" t="str">
        <f>INDEX(PT_DIFFERENTIATION_VTAR,MATCH(A140,PT_DIFFERENTIATION_VTAR_ID,0))</f>
        <v>Тариф на водоотведение</v>
      </c>
      <c r="G140" s="2427" t="str">
        <f>INDEX(PT_DIFFERENTIATION_NTAR,MATCH(B140,PT_DIFFERENTIATION_NTAR_ID,0))</f>
        <v/>
      </c>
      <c r="H140" s="1862"/>
      <c r="I140" s="1739"/>
      <c r="J140" s="1773"/>
      <c r="K140" s="1778"/>
      <c r="L140" s="1862" t="s">
        <v>309</v>
      </c>
      <c r="M140" s="341"/>
      <c r="N140" s="334"/>
      <c r="O140" s="1624"/>
      <c r="P140" s="1624"/>
      <c r="AH140" s="1631">
        <v>0</v>
      </c>
    </row>
    <row s="1635" customFormat="1" customHeight="1" ht="18.75" hidden="1">
      <c r="A141" s="1780"/>
      <c r="B141" s="1780"/>
      <c r="C141" s="369" t="s">
        <v>1151</v>
      </c>
      <c r="D141" s="2462"/>
      <c r="E141" s="2204"/>
      <c r="F141" s="2383"/>
      <c r="G141" s="2427"/>
      <c r="H141" s="1500"/>
      <c r="I141" s="651" t="s">
        <v>1150</v>
      </c>
      <c r="J141" s="571"/>
      <c r="K141" s="1500"/>
      <c r="L141" s="214"/>
      <c r="M141" s="341"/>
      <c r="N141" s="334"/>
      <c r="O141" s="1624"/>
      <c r="P141" s="1624"/>
      <c r="AH141" s="1631">
        <v>0</v>
      </c>
    </row>
    <row s="1635" customFormat="1" customHeight="1" ht="0.75" hidden="1">
      <c r="A142" s="1780"/>
      <c r="B142" s="1780"/>
      <c r="C142" s="369" t="s">
        <v>1160</v>
      </c>
      <c r="D142" s="2462"/>
      <c r="E142" s="2204"/>
      <c r="F142" s="2383"/>
      <c r="G142" s="400"/>
      <c r="H142" s="1500"/>
      <c r="I142" s="651"/>
      <c r="J142" s="571"/>
      <c r="K142" s="1500"/>
      <c r="L142" s="214"/>
      <c r="M142" s="341"/>
      <c r="N142" s="334"/>
      <c r="O142" s="1624"/>
      <c r="P142" s="1624"/>
      <c r="AH142" s="1631">
        <v>0</v>
      </c>
    </row>
    <row s="1635" customFormat="1" customHeight="1" ht="18.75" hidden="1">
      <c r="A143" s="1780" t="s">
        <v>273</v>
      </c>
      <c r="B143" s="1780" t="s">
        <v>274</v>
      </c>
      <c r="C143" s="369"/>
      <c r="D143" s="2462"/>
      <c r="E143" s="2204"/>
      <c r="F143" s="2383" t="str">
        <f>INDEX(PT_DIFFERENTIATION_VTAR,MATCH(A143,PT_DIFFERENTIATION_VTAR_ID,0))</f>
        <v>Тариф на транспортировку сточных вод</v>
      </c>
      <c r="G143" s="2427" t="str">
        <f>INDEX(PT_DIFFERENTIATION_NTAR,MATCH(B143,PT_DIFFERENTIATION_NTAR_ID,0))</f>
        <v/>
      </c>
      <c r="H143" s="1862"/>
      <c r="I143" s="1739"/>
      <c r="J143" s="1773"/>
      <c r="K143" s="1778"/>
      <c r="L143" s="1862" t="s">
        <v>309</v>
      </c>
      <c r="M143" s="341"/>
      <c r="N143" s="334"/>
      <c r="O143" s="1624"/>
      <c r="P143" s="1624"/>
      <c r="AH143" s="1631">
        <v>0</v>
      </c>
    </row>
    <row s="1635" customFormat="1" customHeight="1" ht="18.75" hidden="1">
      <c r="A144" s="1780"/>
      <c r="B144" s="1780"/>
      <c r="C144" s="369" t="s">
        <v>1151</v>
      </c>
      <c r="D144" s="2462"/>
      <c r="E144" s="2204"/>
      <c r="F144" s="2383"/>
      <c r="G144" s="2427"/>
      <c r="H144" s="1500"/>
      <c r="I144" s="651" t="s">
        <v>1150</v>
      </c>
      <c r="J144" s="571"/>
      <c r="K144" s="1500"/>
      <c r="L144" s="214"/>
      <c r="M144" s="341"/>
      <c r="N144" s="334"/>
      <c r="O144" s="1624"/>
      <c r="P144" s="1624"/>
      <c r="AH144" s="1631">
        <v>0</v>
      </c>
    </row>
    <row s="1635" customFormat="1" customHeight="1" ht="0.75" hidden="1">
      <c r="A145" s="1780"/>
      <c r="B145" s="1780"/>
      <c r="C145" s="369" t="s">
        <v>1160</v>
      </c>
      <c r="D145" s="2462"/>
      <c r="E145" s="2204"/>
      <c r="F145" s="2383"/>
      <c r="G145" s="400"/>
      <c r="H145" s="1500"/>
      <c r="I145" s="651"/>
      <c r="J145" s="571"/>
      <c r="K145" s="1500"/>
      <c r="L145" s="214"/>
      <c r="M145" s="341"/>
      <c r="N145" s="334"/>
      <c r="O145" s="1624"/>
      <c r="P145" s="1624"/>
      <c r="AH145" s="1631">
        <v>0</v>
      </c>
    </row>
    <row s="1635" customFormat="1" customHeight="1" ht="18.75" hidden="1">
      <c r="A146" s="1780" t="s">
        <v>278</v>
      </c>
      <c r="B146" s="1780" t="s">
        <v>279</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водоотведения</v>
      </c>
      <c r="G146" s="2427" t="str">
        <f>INDEX(PT_DIFFERENTIATION_NTAR,MATCH(B146,PT_DIFFERENTIATION_NTAR_ID,0))</f>
        <v/>
      </c>
      <c r="H146" s="1862"/>
      <c r="I146" s="1739"/>
      <c r="J146" s="1773"/>
      <c r="K146" s="1778"/>
      <c r="L146" s="1862" t="s">
        <v>309</v>
      </c>
      <c r="M146" s="341"/>
      <c r="N146" s="334"/>
      <c r="O146" s="1624"/>
      <c r="P146" s="1624"/>
      <c r="AH146" s="1631">
        <v>0</v>
      </c>
    </row>
    <row s="1635" customFormat="1" customHeight="1" ht="18.75" hidden="1">
      <c r="A147" s="1780"/>
      <c r="B147" s="1780"/>
      <c r="C147" s="369" t="s">
        <v>1151</v>
      </c>
      <c r="D147" s="2462"/>
      <c r="E147" s="2204"/>
      <c r="F147" s="2383"/>
      <c r="G147" s="2427"/>
      <c r="H147" s="1500"/>
      <c r="I147" s="651" t="s">
        <v>1150</v>
      </c>
      <c r="J147" s="571"/>
      <c r="K147" s="1500"/>
      <c r="L147" s="214"/>
      <c r="M147" s="341"/>
      <c r="N147" s="334"/>
      <c r="O147" s="1624"/>
      <c r="P147" s="1624"/>
      <c r="AH147" s="1631">
        <v>0</v>
      </c>
    </row>
    <row s="1635" customFormat="1" customHeight="1" ht="1.05">
      <c r="A148" s="1780"/>
      <c r="B148" s="1780"/>
      <c r="C148" s="369" t="s">
        <v>1160</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91</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60"/>
      <c r="H149" s="2460"/>
      <c r="I149" s="2460"/>
      <c r="J149" s="2460"/>
      <c r="K149" s="2460"/>
      <c r="L149" s="2460"/>
      <c r="M149" s="297"/>
      <c r="N149" s="334"/>
      <c r="AH149" s="374">
        <v>19</v>
      </c>
    </row>
    <row s="1635" customFormat="1" customHeight="1" ht="60.75" hidden="1">
      <c r="A150" s="1780" t="s">
        <v>155</v>
      </c>
      <c r="B150" s="1780" t="s">
        <v>156</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
      </c>
      <c r="H150" s="1862"/>
      <c r="I150" s="1739"/>
      <c r="J150" s="1773"/>
      <c r="K150" s="1778"/>
      <c r="L150" s="1862" t="s">
        <v>309</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18.75" hidden="1">
      <c r="A151" s="1780"/>
      <c r="B151" s="1780"/>
      <c r="C151" s="369" t="s">
        <v>1151</v>
      </c>
      <c r="D151" s="2462"/>
      <c r="E151" s="2204"/>
      <c r="F151" s="2383"/>
      <c r="G151" s="2427"/>
      <c r="H151" s="1500"/>
      <c r="I151" s="651" t="s">
        <v>1150</v>
      </c>
      <c r="J151" s="571"/>
      <c r="K151" s="1500"/>
      <c r="L151" s="214"/>
      <c r="M151" s="2170"/>
      <c r="N151" s="334"/>
      <c r="O151" s="1624"/>
      <c r="P151" s="1624"/>
      <c r="AH151" s="1631">
        <v>0</v>
      </c>
    </row>
    <row s="1635" customFormat="1" customHeight="1" ht="0.75" hidden="1">
      <c r="A152" s="1780"/>
      <c r="B152" s="1780"/>
      <c r="C152" s="369" t="s">
        <v>1160</v>
      </c>
      <c r="D152" s="2462"/>
      <c r="E152" s="2204"/>
      <c r="F152" s="2383"/>
      <c r="G152" s="400"/>
      <c r="H152" s="1500"/>
      <c r="I152" s="651"/>
      <c r="J152" s="571"/>
      <c r="K152" s="1500"/>
      <c r="L152" s="214"/>
      <c r="M152" s="2170"/>
      <c r="N152" s="334"/>
      <c r="O152" s="1624"/>
      <c r="P152" s="1624"/>
      <c r="AH152" s="1631">
        <v>0</v>
      </c>
    </row>
    <row s="1635" customFormat="1" customHeight="1" ht="45" hidden="1">
      <c r="A153" s="1780" t="s">
        <v>160</v>
      </c>
      <c r="B153" s="1780" t="s">
        <v>161</v>
      </c>
      <c r="C153" s="369"/>
      <c r="D153" s="2462"/>
      <c r="E153" s="2204"/>
      <c r="F153" s="2383" t="str">
        <f>INDEX(PT_DIFFERENTIATION_VTAR,MATCH(A153,PT_DIFFERENTIATION_VTAR_ID,0))</f>
        <v/>
      </c>
      <c r="G153" s="2427" t="str">
        <f>INDEX(PT_DIFFERENTIATION_NTAR,MATCH(B153,PT_DIFFERENTIATION_NTAR_ID,0))</f>
        <v/>
      </c>
      <c r="H153" s="1862"/>
      <c r="I153" s="1739"/>
      <c r="J153" s="1773"/>
      <c r="K153" s="1778"/>
      <c r="L153" s="1862" t="s">
        <v>309</v>
      </c>
      <c r="M153" s="2171"/>
      <c r="N153" s="334"/>
      <c r="O153" s="1624"/>
      <c r="P153" s="1624"/>
      <c r="AH153" s="1631">
        <v>0</v>
      </c>
    </row>
    <row s="1635" customFormat="1" customHeight="1" ht="18.75" hidden="1">
      <c r="A154" s="1780"/>
      <c r="B154" s="1780"/>
      <c r="C154" s="369" t="s">
        <v>1151</v>
      </c>
      <c r="D154" s="2462"/>
      <c r="E154" s="2204"/>
      <c r="F154" s="2383"/>
      <c r="G154" s="2427"/>
      <c r="H154" s="1500"/>
      <c r="I154" s="651" t="s">
        <v>1150</v>
      </c>
      <c r="J154" s="571"/>
      <c r="K154" s="1500"/>
      <c r="L154" s="214"/>
      <c r="M154" s="1861"/>
      <c r="N154" s="334"/>
      <c r="O154" s="1624"/>
      <c r="P154" s="1624"/>
      <c r="AH154" s="1631">
        <v>0</v>
      </c>
    </row>
    <row s="1635" customFormat="1" customHeight="1" ht="0.75" hidden="1">
      <c r="A155" s="1780"/>
      <c r="B155" s="1780"/>
      <c r="C155" s="369" t="s">
        <v>1160</v>
      </c>
      <c r="D155" s="2462"/>
      <c r="E155" s="2204"/>
      <c r="F155" s="2383"/>
      <c r="G155" s="400"/>
      <c r="H155" s="1500"/>
      <c r="I155" s="651"/>
      <c r="J155" s="571"/>
      <c r="K155" s="1500"/>
      <c r="L155" s="214"/>
      <c r="M155" s="341"/>
      <c r="N155" s="334"/>
      <c r="O155" s="1624"/>
      <c r="P155" s="1624"/>
      <c r="AH155" s="1631">
        <v>0</v>
      </c>
    </row>
    <row s="1635" customFormat="1" customHeight="1" ht="45" hidden="1">
      <c r="A156" s="1780" t="s">
        <v>167</v>
      </c>
      <c r="B156" s="1780" t="s">
        <v>168</v>
      </c>
      <c r="C156" s="369"/>
      <c r="D156" s="2462"/>
      <c r="E156" s="2204"/>
      <c r="F156" s="2383"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7" t="str">
        <f>INDEX(PT_DIFFERENTIATION_NTAR,MATCH(B156,PT_DIFFERENTIATION_NTAR_ID,0))</f>
        <v/>
      </c>
      <c r="H156" s="1862"/>
      <c r="I156" s="1739"/>
      <c r="J156" s="1773"/>
      <c r="K156" s="1778"/>
      <c r="L156" s="1862" t="s">
        <v>309</v>
      </c>
      <c r="M156" s="341"/>
      <c r="N156" s="334"/>
      <c r="O156" s="1624"/>
      <c r="P156" s="1624"/>
      <c r="AH156" s="1631">
        <v>0</v>
      </c>
    </row>
    <row s="1635" customFormat="1" customHeight="1" ht="18.75" hidden="1">
      <c r="A157" s="1780"/>
      <c r="B157" s="1780"/>
      <c r="C157" s="369" t="s">
        <v>1151</v>
      </c>
      <c r="D157" s="2462"/>
      <c r="E157" s="2204"/>
      <c r="F157" s="2383"/>
      <c r="G157" s="2427"/>
      <c r="H157" s="1500"/>
      <c r="I157" s="651" t="s">
        <v>1150</v>
      </c>
      <c r="J157" s="571"/>
      <c r="K157" s="1500"/>
      <c r="L157" s="214"/>
      <c r="M157" s="341"/>
      <c r="N157" s="334"/>
      <c r="O157" s="1624"/>
      <c r="P157" s="1624"/>
      <c r="AH157" s="1631">
        <v>0</v>
      </c>
    </row>
    <row s="1635" customFormat="1" customHeight="1" ht="0.75" hidden="1">
      <c r="A158" s="1780"/>
      <c r="B158" s="1780"/>
      <c r="C158" s="369" t="s">
        <v>1160</v>
      </c>
      <c r="D158" s="2462"/>
      <c r="E158" s="2204"/>
      <c r="F158" s="2383"/>
      <c r="G158" s="400"/>
      <c r="H158" s="1500"/>
      <c r="I158" s="651"/>
      <c r="J158" s="571"/>
      <c r="K158" s="1500"/>
      <c r="L158" s="214"/>
      <c r="M158" s="341"/>
      <c r="N158" s="334"/>
      <c r="O158" s="1624"/>
      <c r="P158" s="1624"/>
      <c r="AH158" s="1631">
        <v>0</v>
      </c>
    </row>
    <row s="1635" customFormat="1" customHeight="1" ht="45" hidden="1">
      <c r="A159" s="1780" t="s">
        <v>173</v>
      </c>
      <c r="B159" s="1780" t="s">
        <v>174</v>
      </c>
      <c r="C159" s="369"/>
      <c r="D159" s="2462"/>
      <c r="E159" s="2204"/>
      <c r="F159" s="2383"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7" t="str">
        <f>INDEX(PT_DIFFERENTIATION_NTAR,MATCH(B159,PT_DIFFERENTIATION_NTAR_ID,0))</f>
        <v/>
      </c>
      <c r="H159" s="1862"/>
      <c r="I159" s="1739"/>
      <c r="J159" s="1773"/>
      <c r="K159" s="1778"/>
      <c r="L159" s="1862" t="s">
        <v>309</v>
      </c>
      <c r="M159" s="341"/>
      <c r="N159" s="334"/>
      <c r="O159" s="1624"/>
      <c r="P159" s="1624"/>
      <c r="AH159" s="1631">
        <v>0</v>
      </c>
    </row>
    <row s="1635" customFormat="1" customHeight="1" ht="18.75" hidden="1">
      <c r="A160" s="1780"/>
      <c r="B160" s="1780"/>
      <c r="C160" s="369" t="s">
        <v>1151</v>
      </c>
      <c r="D160" s="2462"/>
      <c r="E160" s="2204"/>
      <c r="F160" s="2383"/>
      <c r="G160" s="2427"/>
      <c r="H160" s="1500"/>
      <c r="I160" s="651" t="s">
        <v>1150</v>
      </c>
      <c r="J160" s="571"/>
      <c r="K160" s="1500"/>
      <c r="L160" s="214"/>
      <c r="M160" s="341"/>
      <c r="N160" s="334"/>
      <c r="O160" s="1624"/>
      <c r="P160" s="1624"/>
      <c r="AH160" s="1631">
        <v>0</v>
      </c>
    </row>
    <row s="1635" customFormat="1" customHeight="1" ht="0.75" hidden="1">
      <c r="A161" s="1780"/>
      <c r="B161" s="1780"/>
      <c r="C161" s="369" t="s">
        <v>1160</v>
      </c>
      <c r="D161" s="2462"/>
      <c r="E161" s="2204"/>
      <c r="F161" s="2383"/>
      <c r="G161" s="400"/>
      <c r="H161" s="1500"/>
      <c r="I161" s="651"/>
      <c r="J161" s="571"/>
      <c r="K161" s="1500"/>
      <c r="L161" s="214"/>
      <c r="M161" s="341"/>
      <c r="N161" s="334"/>
      <c r="O161" s="1624"/>
      <c r="P161" s="1624"/>
      <c r="AH161" s="1631">
        <v>0</v>
      </c>
    </row>
    <row s="1635" customFormat="1" customHeight="1" ht="18.75" hidden="1">
      <c r="A162" s="1780" t="s">
        <v>179</v>
      </c>
      <c r="B162" s="1780" t="s">
        <v>180</v>
      </c>
      <c r="C162" s="369"/>
      <c r="D162" s="2462"/>
      <c r="E162" s="2204"/>
      <c r="F162" s="2383" t="str">
        <f>INDEX(PT_DIFFERENTIATION_VTAR,MATCH(A162,PT_DIFFERENTIATION_VTAR_ID,0))</f>
        <v>Тарифы на услуги по передаче тепловой энергии</v>
      </c>
      <c r="G162" s="2427" t="str">
        <f>INDEX(PT_DIFFERENTIATION_NTAR,MATCH(B162,PT_DIFFERENTIATION_NTAR_ID,0))</f>
        <v/>
      </c>
      <c r="H162" s="1862"/>
      <c r="I162" s="1739"/>
      <c r="J162" s="1773"/>
      <c r="K162" s="1778"/>
      <c r="L162" s="1862" t="s">
        <v>309</v>
      </c>
      <c r="M162" s="341"/>
      <c r="N162" s="334"/>
      <c r="O162" s="1624"/>
      <c r="P162" s="1624"/>
      <c r="AH162" s="1631">
        <v>0</v>
      </c>
    </row>
    <row s="1635" customFormat="1" customHeight="1" ht="18.75" hidden="1">
      <c r="A163" s="1780"/>
      <c r="B163" s="1780"/>
      <c r="C163" s="369" t="s">
        <v>1151</v>
      </c>
      <c r="D163" s="2462"/>
      <c r="E163" s="2204"/>
      <c r="F163" s="2383"/>
      <c r="G163" s="2427"/>
      <c r="H163" s="1500"/>
      <c r="I163" s="651" t="s">
        <v>1150</v>
      </c>
      <c r="J163" s="571"/>
      <c r="K163" s="1500"/>
      <c r="L163" s="214"/>
      <c r="M163" s="341"/>
      <c r="N163" s="334"/>
      <c r="O163" s="1624"/>
      <c r="P163" s="1624"/>
      <c r="AH163" s="1631">
        <v>0</v>
      </c>
    </row>
    <row s="1635" customFormat="1" customHeight="1" ht="0.75" hidden="1">
      <c r="A164" s="1780"/>
      <c r="B164" s="1780"/>
      <c r="C164" s="369" t="s">
        <v>1160</v>
      </c>
      <c r="D164" s="2462"/>
      <c r="E164" s="2204"/>
      <c r="F164" s="2383"/>
      <c r="G164" s="400"/>
      <c r="H164" s="1500"/>
      <c r="I164" s="651"/>
      <c r="J164" s="571"/>
      <c r="K164" s="1500"/>
      <c r="L164" s="214"/>
      <c r="M164" s="341"/>
      <c r="N164" s="334"/>
      <c r="O164" s="1624"/>
      <c r="P164" s="1624"/>
      <c r="AH164" s="1631">
        <v>0</v>
      </c>
    </row>
    <row s="1635" customFormat="1" customHeight="1" ht="18.75" hidden="1">
      <c r="A165" s="1780" t="s">
        <v>185</v>
      </c>
      <c r="B165" s="1780" t="s">
        <v>186</v>
      </c>
      <c r="C165" s="369"/>
      <c r="D165" s="2462"/>
      <c r="E165" s="2204"/>
      <c r="F165" s="2383" t="str">
        <f>INDEX(PT_DIFFERENTIATION_VTAR,MATCH(A165,PT_DIFFERENTIATION_VTAR_ID,0))</f>
        <v>Тарифы на услуги по передаче теплоносителя</v>
      </c>
      <c r="G165" s="2427" t="str">
        <f>INDEX(PT_DIFFERENTIATION_NTAR,MATCH(B165,PT_DIFFERENTIATION_NTAR_ID,0))</f>
        <v/>
      </c>
      <c r="H165" s="1862"/>
      <c r="I165" s="1739"/>
      <c r="J165" s="1773"/>
      <c r="K165" s="1778"/>
      <c r="L165" s="1862" t="s">
        <v>309</v>
      </c>
      <c r="M165" s="341"/>
      <c r="N165" s="334"/>
      <c r="O165" s="1624"/>
      <c r="P165" s="1624"/>
      <c r="AH165" s="1631">
        <v>0</v>
      </c>
    </row>
    <row s="1635" customFormat="1" customHeight="1" ht="18.75" hidden="1">
      <c r="A166" s="1780"/>
      <c r="B166" s="1780"/>
      <c r="C166" s="369" t="s">
        <v>1151</v>
      </c>
      <c r="D166" s="2462"/>
      <c r="E166" s="2204"/>
      <c r="F166" s="2383"/>
      <c r="G166" s="2427"/>
      <c r="H166" s="1500"/>
      <c r="I166" s="651" t="s">
        <v>1150</v>
      </c>
      <c r="J166" s="571"/>
      <c r="K166" s="1500"/>
      <c r="L166" s="214"/>
      <c r="M166" s="341"/>
      <c r="N166" s="334"/>
      <c r="O166" s="1624"/>
      <c r="P166" s="1624"/>
      <c r="AH166" s="1631">
        <v>0</v>
      </c>
    </row>
    <row s="1635" customFormat="1" customHeight="1" ht="0.75" hidden="1">
      <c r="A167" s="1780"/>
      <c r="B167" s="1780"/>
      <c r="C167" s="369" t="s">
        <v>1160</v>
      </c>
      <c r="D167" s="2462"/>
      <c r="E167" s="2204"/>
      <c r="F167" s="2383"/>
      <c r="G167" s="400"/>
      <c r="H167" s="1500"/>
      <c r="I167" s="651"/>
      <c r="J167" s="571"/>
      <c r="K167" s="1500"/>
      <c r="L167" s="214"/>
      <c r="M167" s="341"/>
      <c r="N167" s="334"/>
      <c r="O167" s="1624"/>
      <c r="P167" s="1624"/>
      <c r="AH167" s="1631">
        <v>0</v>
      </c>
    </row>
    <row s="1635" customFormat="1" customHeight="1" ht="18.75" hidden="1">
      <c r="A168" s="1780" t="s">
        <v>191</v>
      </c>
      <c r="B168" s="1780" t="s">
        <v>192</v>
      </c>
      <c r="C168" s="369"/>
      <c r="D168" s="2462"/>
      <c r="E168" s="2204"/>
      <c r="F168" s="2383"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7" t="str">
        <f>INDEX(PT_DIFFERENTIATION_NTAR,MATCH(B168,PT_DIFFERENTIATION_NTAR_ID,0))</f>
        <v/>
      </c>
      <c r="H168" s="1862"/>
      <c r="I168" s="1739"/>
      <c r="J168" s="1773"/>
      <c r="K168" s="1778"/>
      <c r="L168" s="1862" t="s">
        <v>309</v>
      </c>
      <c r="M168" s="341"/>
      <c r="N168" s="334"/>
      <c r="O168" s="1624"/>
      <c r="P168" s="1624"/>
      <c r="AH168" s="1631">
        <v>0</v>
      </c>
    </row>
    <row s="1635" customFormat="1" customHeight="1" ht="18.75" hidden="1">
      <c r="A169" s="1780"/>
      <c r="B169" s="1780"/>
      <c r="C169" s="369" t="s">
        <v>1151</v>
      </c>
      <c r="D169" s="2462"/>
      <c r="E169" s="2204"/>
      <c r="F169" s="2383"/>
      <c r="G169" s="2427"/>
      <c r="H169" s="1500"/>
      <c r="I169" s="651" t="s">
        <v>1150</v>
      </c>
      <c r="J169" s="571"/>
      <c r="K169" s="1500"/>
      <c r="L169" s="214"/>
      <c r="M169" s="341"/>
      <c r="N169" s="334"/>
      <c r="O169" s="1624"/>
      <c r="P169" s="1624"/>
      <c r="AH169" s="1631">
        <v>0</v>
      </c>
    </row>
    <row s="1635" customFormat="1" customHeight="1" ht="0.75" hidden="1">
      <c r="A170" s="1780"/>
      <c r="B170" s="1780"/>
      <c r="C170" s="369" t="s">
        <v>1160</v>
      </c>
      <c r="D170" s="2462"/>
      <c r="E170" s="2204"/>
      <c r="F170" s="2383"/>
      <c r="G170" s="400"/>
      <c r="H170" s="1500"/>
      <c r="I170" s="651"/>
      <c r="J170" s="571"/>
      <c r="K170" s="1500"/>
      <c r="L170" s="214"/>
      <c r="M170" s="341"/>
      <c r="N170" s="334"/>
      <c r="O170" s="1624"/>
      <c r="P170" s="1624"/>
      <c r="AH170" s="1631">
        <v>0</v>
      </c>
    </row>
    <row s="1635" customFormat="1" customHeight="1" ht="18.75" hidden="1">
      <c r="A171" s="1780" t="s">
        <v>197</v>
      </c>
      <c r="B171" s="1780" t="s">
        <v>198</v>
      </c>
      <c r="C171" s="369"/>
      <c r="D171" s="2462"/>
      <c r="E171" s="2204"/>
      <c r="F171" s="2383" t="str">
        <f>INDEX(PT_DIFFERENTIATION_VTAR,MATCH(A171,PT_DIFFERENTIATION_VTAR_ID,0))</f>
        <v>Плата за подключение (технологическое присоединение) к системе теплоснабжения</v>
      </c>
      <c r="G171" s="2427" t="str">
        <f>INDEX(PT_DIFFERENTIATION_NTAR,MATCH(B171,PT_DIFFERENTIATION_NTAR_ID,0))</f>
        <v/>
      </c>
      <c r="H171" s="1862"/>
      <c r="I171" s="1739"/>
      <c r="J171" s="1773"/>
      <c r="K171" s="1778"/>
      <c r="L171" s="1862" t="s">
        <v>309</v>
      </c>
      <c r="M171" s="341"/>
      <c r="N171" s="334"/>
      <c r="O171" s="1624"/>
      <c r="P171" s="1624"/>
      <c r="AH171" s="1631">
        <v>0</v>
      </c>
    </row>
    <row s="1635" customFormat="1" customHeight="1" ht="18.75" hidden="1">
      <c r="A172" s="1780"/>
      <c r="B172" s="1780"/>
      <c r="C172" s="369" t="s">
        <v>1151</v>
      </c>
      <c r="D172" s="2462"/>
      <c r="E172" s="2204"/>
      <c r="F172" s="2383"/>
      <c r="G172" s="2427"/>
      <c r="H172" s="1500"/>
      <c r="I172" s="651" t="s">
        <v>1150</v>
      </c>
      <c r="J172" s="571"/>
      <c r="K172" s="1500"/>
      <c r="L172" s="214"/>
      <c r="M172" s="341"/>
      <c r="N172" s="334"/>
      <c r="O172" s="1624"/>
      <c r="P172" s="1624"/>
      <c r="AH172" s="1631">
        <v>0</v>
      </c>
    </row>
    <row s="1635" customFormat="1" customHeight="1" ht="0.75" hidden="1">
      <c r="A173" s="1780"/>
      <c r="B173" s="1780"/>
      <c r="C173" s="369" t="s">
        <v>1160</v>
      </c>
      <c r="D173" s="2462"/>
      <c r="E173" s="2204"/>
      <c r="F173" s="2383"/>
      <c r="G173" s="400"/>
      <c r="H173" s="1500"/>
      <c r="I173" s="651"/>
      <c r="J173" s="571"/>
      <c r="K173" s="1500"/>
      <c r="L173" s="214"/>
      <c r="M173" s="341"/>
      <c r="N173" s="334"/>
      <c r="O173" s="1624"/>
      <c r="P173" s="1624"/>
      <c r="AH173" s="1631">
        <v>0</v>
      </c>
    </row>
    <row s="1635" customFormat="1" customHeight="1" ht="18.75" hidden="1">
      <c r="A174" s="1780" t="s">
        <v>203</v>
      </c>
      <c r="B174" s="1780" t="s">
        <v>204</v>
      </c>
      <c r="C174" s="369"/>
      <c r="D174" s="2462"/>
      <c r="E174" s="2204"/>
      <c r="F174" s="2383" t="str">
        <f>INDEX(PT_DIFFERENTIATION_VTAR,MATCH(A174,PT_DIFFERENTIATION_VTAR_ID,0))</f>
        <v>Плата за подключение (технологическое присоединение) к системе теплоснабжения (индивидуальная)</v>
      </c>
      <c r="G174" s="2427" t="str">
        <f>INDEX(PT_DIFFERENTIATION_NTAR,MATCH(B174,PT_DIFFERENTIATION_NTAR_ID,0))</f>
        <v/>
      </c>
      <c r="H174" s="1989"/>
      <c r="I174" s="1739"/>
      <c r="J174" s="1773"/>
      <c r="K174" s="1778"/>
      <c r="L174" s="1989" t="s">
        <v>309</v>
      </c>
      <c r="M174" s="341"/>
      <c r="N174" s="334"/>
      <c r="O174" s="1624"/>
      <c r="P174" s="1624"/>
      <c r="AH174" s="1631">
        <v>0</v>
      </c>
    </row>
    <row s="1635" customFormat="1" customHeight="1" ht="18.75" hidden="1">
      <c r="A175" s="1780"/>
      <c r="B175" s="1780"/>
      <c r="C175" s="369" t="s">
        <v>1151</v>
      </c>
      <c r="D175" s="2462"/>
      <c r="E175" s="2204"/>
      <c r="F175" s="2383"/>
      <c r="G175" s="2427"/>
      <c r="H175" s="1500"/>
      <c r="I175" s="651" t="s">
        <v>1150</v>
      </c>
      <c r="J175" s="571"/>
      <c r="K175" s="1500"/>
      <c r="L175" s="214"/>
      <c r="M175" s="341"/>
      <c r="N175" s="334"/>
      <c r="O175" s="1624"/>
      <c r="P175" s="1624"/>
      <c r="AH175" s="1631">
        <v>0</v>
      </c>
    </row>
    <row s="1635" customFormat="1" customHeight="1" ht="0.75" hidden="1">
      <c r="A176" s="1780"/>
      <c r="B176" s="1780"/>
      <c r="C176" s="369" t="s">
        <v>1160</v>
      </c>
      <c r="D176" s="2462"/>
      <c r="E176" s="2204"/>
      <c r="F176" s="2383"/>
      <c r="G176" s="400"/>
      <c r="H176" s="1500"/>
      <c r="I176" s="651"/>
      <c r="J176" s="571"/>
      <c r="K176" s="1500"/>
      <c r="L176" s="214"/>
      <c r="M176" s="341"/>
      <c r="N176" s="334"/>
      <c r="O176" s="1624"/>
      <c r="P176" s="1624"/>
      <c r="AH176" s="1631">
        <v>0</v>
      </c>
    </row>
    <row s="1635" customFormat="1" customHeight="1" ht="18.75">
      <c r="A177" s="1780" t="s">
        <v>225</v>
      </c>
      <c r="B177" s="1780" t="s">
        <v>226</v>
      </c>
      <c r="C177" s="369"/>
      <c r="D177" s="2462"/>
      <c r="E177" s="2204"/>
      <c r="F177" s="2383" t="str">
        <f>INDEX(PT_DIFFERENTIATION_VTAR,MATCH(A177,PT_DIFFERENTIATION_VTAR_ID,0))</f>
        <v>Тариф на питьевую воду (питьевое водоснабжение)</v>
      </c>
      <c r="G177" s="2427" t="str">
        <f>INDEX(PT_DIFFERENTIATION_NTAR,MATCH(B177,PT_DIFFERENTIATION_NTAR_ID,0))</f>
        <v>Тариф на питьевое водоснабжение</v>
      </c>
      <c r="H177" s="1862"/>
      <c r="I177" s="1739">
        <v>46388</v>
      </c>
      <c r="J177" s="1773">
        <v>46568</v>
      </c>
      <c r="K177" s="1778">
        <v>10045.87</v>
      </c>
      <c r="L177" s="1862" t="s">
        <v>309</v>
      </c>
      <c r="M177" s="341"/>
      <c r="N177" s="334"/>
      <c r="O177" s="1624"/>
      <c r="P177" s="1624"/>
      <c r="AH177" s="1631">
        <v>0</v>
      </c>
    </row>
    <row s="1635" customFormat="1" customHeight="1" ht="56.25">
      <c r="A178" s="1823"/>
      <c r="B178" s="1823"/>
      <c r="C178" s="1687"/>
      <c r="D178" s="344"/>
      <c r="E178" s="1031"/>
      <c r="F178" s="1031"/>
      <c r="G178" s="1031"/>
      <c r="H178" s="2577" t="s">
        <v>489</v>
      </c>
      <c r="I178" s="1739">
        <v>46569</v>
      </c>
      <c r="J178" s="1773">
        <v>46752</v>
      </c>
      <c r="K178" s="1778">
        <v>10045.87</v>
      </c>
      <c r="L178" s="2271" t="s">
        <v>309</v>
      </c>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18.75">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техническую воду</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транспортировку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подвоз воды</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транспортировку горячей воды</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водоотведение</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транспортировку сточных вод</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0.75" hidden="1">
      <c r="A207" s="1780"/>
      <c r="B207" s="1780"/>
      <c r="C207" s="369" t="s">
        <v>1160</v>
      </c>
      <c r="D207" s="2462"/>
      <c r="E207" s="2204"/>
      <c r="F207" s="2383"/>
      <c r="G207" s="400"/>
      <c r="H207" s="1500"/>
      <c r="I207" s="651"/>
      <c r="J207" s="571"/>
      <c r="K207" s="1500"/>
      <c r="L207" s="214"/>
      <c r="M207" s="341"/>
      <c r="N207" s="334"/>
      <c r="O207" s="1624"/>
      <c r="P207" s="1624"/>
      <c r="AH207" s="1631">
        <v>0</v>
      </c>
    </row>
    <row s="1635" customFormat="1" customHeight="1" ht="18.75" hidden="1">
      <c r="A208" s="1780" t="s">
        <v>278</v>
      </c>
      <c r="B208" s="1780" t="s">
        <v>279</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водоотведения</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1151</v>
      </c>
      <c r="D209" s="2462"/>
      <c r="E209" s="2204"/>
      <c r="F209" s="2383"/>
      <c r="G209" s="2427"/>
      <c r="H209" s="1500"/>
      <c r="I209" s="651" t="s">
        <v>1150</v>
      </c>
      <c r="J209" s="571"/>
      <c r="K209" s="1500"/>
      <c r="L209" s="214"/>
      <c r="M209" s="341"/>
      <c r="N209" s="334"/>
      <c r="O209" s="1624"/>
      <c r="P209" s="1624"/>
      <c r="AH209" s="1631">
        <v>0</v>
      </c>
    </row>
    <row s="1635" customFormat="1" customHeight="1" ht="1.05">
      <c r="A210" s="1780"/>
      <c r="B210" s="1780"/>
      <c r="C210" s="369" t="s">
        <v>1160</v>
      </c>
      <c r="D210" s="2462"/>
      <c r="E210" s="2204"/>
      <c r="F210" s="2383"/>
      <c r="G210" s="400"/>
      <c r="H210" s="1500"/>
      <c r="I210" s="651"/>
      <c r="J210" s="571"/>
      <c r="K210" s="1500"/>
      <c r="L210" s="214"/>
      <c r="M210" s="341"/>
      <c r="N210" s="334"/>
      <c r="O210" s="1624"/>
      <c r="P210" s="1624"/>
      <c r="AH210" s="1631">
        <v>1</v>
      </c>
    </row>
    <row customHeight="1" ht="27.299999999999997">
      <c r="A211" s="1780"/>
      <c r="B211" s="1780"/>
      <c r="D211" s="376"/>
      <c r="E211" s="147" t="s">
        <v>111</v>
      </c>
      <c r="F211"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60"/>
      <c r="H211" s="2460"/>
      <c r="I211" s="2460"/>
      <c r="J211" s="2460"/>
      <c r="K211" s="2460"/>
      <c r="L211" s="2460"/>
      <c r="M211" s="297"/>
      <c r="N211" s="334"/>
      <c r="AH211" s="374">
        <v>26</v>
      </c>
    </row>
    <row s="1635" customFormat="1" customHeight="1" ht="60.75" hidden="1">
      <c r="A212" s="1780" t="s">
        <v>155</v>
      </c>
      <c r="B212" s="1780" t="s">
        <v>156</v>
      </c>
      <c r="C212" s="369"/>
      <c r="D212" s="2462"/>
      <c r="E212" s="2204"/>
      <c r="F212" s="238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7" t="str">
        <f>INDEX(PT_DIFFERENTIATION_NTAR,MATCH(B212,PT_DIFFERENTIATION_NTAR_ID,0))</f>
        <v/>
      </c>
      <c r="H212" s="1862"/>
      <c r="I212" s="1739"/>
      <c r="J212" s="1773"/>
      <c r="K212" s="1778"/>
      <c r="L212" s="1862" t="s">
        <v>309</v>
      </c>
      <c r="M21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2170"/>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2170"/>
      <c r="N214" s="334"/>
      <c r="O214" s="1624"/>
      <c r="P214" s="1624"/>
      <c r="AH214" s="1631">
        <v>0</v>
      </c>
    </row>
    <row s="1635" customFormat="1" customHeight="1" ht="45" hidden="1">
      <c r="A215" s="1780" t="s">
        <v>160</v>
      </c>
      <c r="B215" s="1780" t="s">
        <v>161</v>
      </c>
      <c r="C215" s="369"/>
      <c r="D215" s="2462"/>
      <c r="E215" s="2204"/>
      <c r="F215" s="2383" t="str">
        <f>INDEX(PT_DIFFERENTIATION_VTAR,MATCH(A215,PT_DIFFERENTIATION_VTAR_ID,0))</f>
        <v/>
      </c>
      <c r="G215" s="2427" t="str">
        <f>INDEX(PT_DIFFERENTIATION_NTAR,MATCH(B215,PT_DIFFERENTIATION_NTAR_ID,0))</f>
        <v/>
      </c>
      <c r="H215" s="1862"/>
      <c r="I215" s="1739"/>
      <c r="J215" s="1773"/>
      <c r="K215" s="1778"/>
      <c r="L215" s="1862" t="s">
        <v>309</v>
      </c>
      <c r="M215" s="217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186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167</v>
      </c>
      <c r="B218" s="1780" t="s">
        <v>168</v>
      </c>
      <c r="C218" s="369"/>
      <c r="D218" s="2462"/>
      <c r="E218" s="2204"/>
      <c r="F218" s="238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45" hidden="1">
      <c r="A221" s="1780" t="s">
        <v>173</v>
      </c>
      <c r="B221" s="1780" t="s">
        <v>174</v>
      </c>
      <c r="C221" s="369"/>
      <c r="D221" s="2462"/>
      <c r="E221" s="2204"/>
      <c r="F221" s="238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179</v>
      </c>
      <c r="B224" s="1780" t="s">
        <v>180</v>
      </c>
      <c r="C224" s="369"/>
      <c r="D224" s="2462"/>
      <c r="E224" s="2204"/>
      <c r="F224" s="2383" t="str">
        <f>INDEX(PT_DIFFERENTIATION_VTAR,MATCH(A224,PT_DIFFERENTIATION_VTAR_ID,0))</f>
        <v>Тарифы на услуги по передаче тепловой энергии</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185</v>
      </c>
      <c r="B227" s="1780" t="s">
        <v>186</v>
      </c>
      <c r="C227" s="369"/>
      <c r="D227" s="2462"/>
      <c r="E227" s="2204"/>
      <c r="F227" s="2383" t="str">
        <f>INDEX(PT_DIFFERENTIATION_VTAR,MATCH(A227,PT_DIFFERENTIATION_VTAR_ID,0))</f>
        <v>Тарифы на услуги по передаче теплоносителя</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191</v>
      </c>
      <c r="B230" s="1780" t="s">
        <v>192</v>
      </c>
      <c r="C230" s="369"/>
      <c r="D230" s="2462"/>
      <c r="E230" s="2204"/>
      <c r="F230" s="238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197</v>
      </c>
      <c r="B233" s="1780" t="s">
        <v>198</v>
      </c>
      <c r="C233" s="369"/>
      <c r="D233" s="2462"/>
      <c r="E233" s="2204"/>
      <c r="F233" s="2383" t="str">
        <f>INDEX(PT_DIFFERENTIATION_VTAR,MATCH(A233,PT_DIFFERENTIATION_VTAR_ID,0))</f>
        <v>Плата за подключение (технологическое присоединение) к системе теплоснабжения</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203</v>
      </c>
      <c r="B236" s="1780" t="s">
        <v>204</v>
      </c>
      <c r="C236" s="369"/>
      <c r="D236" s="2462"/>
      <c r="E236" s="2204"/>
      <c r="F236" s="2383" t="str">
        <f>INDEX(PT_DIFFERENTIATION_VTAR,MATCH(A236,PT_DIFFERENTIATION_VTAR_ID,0))</f>
        <v>Плата за подключение (технологическое присоединение) к системе теплоснабжения (индивидуальная)</v>
      </c>
      <c r="G236" s="2427" t="str">
        <f>INDEX(PT_DIFFERENTIATION_NTAR,MATCH(B236,PT_DIFFERENTIATION_NTAR_ID,0))</f>
        <v/>
      </c>
      <c r="H236" s="1989"/>
      <c r="I236" s="1739"/>
      <c r="J236" s="1773"/>
      <c r="K236" s="1778"/>
      <c r="L236" s="1989"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c r="A239" s="1780" t="s">
        <v>225</v>
      </c>
      <c r="B239" s="1780" t="s">
        <v>226</v>
      </c>
      <c r="C239" s="369"/>
      <c r="D239" s="2462"/>
      <c r="E239" s="2204"/>
      <c r="F239" s="2383" t="str">
        <f>INDEX(PT_DIFFERENTIATION_VTAR,MATCH(A239,PT_DIFFERENTIATION_VTAR_ID,0))</f>
        <v>Тариф на питьевую воду (питьевое водоснабжение)</v>
      </c>
      <c r="G239" s="2427" t="str">
        <f>INDEX(PT_DIFFERENTIATION_NTAR,MATCH(B239,PT_DIFFERENTIATION_NTAR_ID,0))</f>
        <v>Тариф на питьевое водоснабжение</v>
      </c>
      <c r="H239" s="1862"/>
      <c r="I239" s="1739">
        <v>46388</v>
      </c>
      <c r="J239" s="1773">
        <v>46568</v>
      </c>
      <c r="K239" s="1778">
        <v>18543.01</v>
      </c>
      <c r="L239" s="1862" t="s">
        <v>309</v>
      </c>
      <c r="M239" s="341"/>
      <c r="N239" s="334"/>
      <c r="O239" s="1624"/>
      <c r="P239" s="1624"/>
      <c r="AH239" s="1631">
        <v>0</v>
      </c>
    </row>
    <row s="1635" customFormat="1" customHeight="1" ht="56.25">
      <c r="A240" s="1823"/>
      <c r="B240" s="1823"/>
      <c r="C240" s="1687"/>
      <c r="D240" s="344"/>
      <c r="E240" s="1031"/>
      <c r="F240" s="1031"/>
      <c r="G240" s="1031"/>
      <c r="H240" s="2577" t="s">
        <v>489</v>
      </c>
      <c r="I240" s="1739">
        <v>46569</v>
      </c>
      <c r="J240" s="1773">
        <v>46752</v>
      </c>
      <c r="K240" s="1778">
        <v>56769.85</v>
      </c>
      <c r="L240" s="2271" t="s">
        <v>309</v>
      </c>
      <c r="M240" s="2318"/>
      <c r="N240" s="618"/>
      <c r="O240" s="1624"/>
      <c r="P240" s="1624"/>
      <c r="Q240" s="1635"/>
      <c r="R240" s="1635"/>
      <c r="S240" s="1635"/>
      <c r="T240" s="1635"/>
      <c r="U240" s="1635"/>
      <c r="V240" s="1635"/>
      <c r="W240" s="1635"/>
      <c r="X240" s="1635"/>
      <c r="Y240" s="1635"/>
      <c r="Z240" s="1635"/>
      <c r="AA240" s="1635"/>
      <c r="AB240" s="1635"/>
      <c r="AC240" s="1635"/>
      <c r="AD240" s="1635"/>
      <c r="AE240" s="1635"/>
      <c r="AF240" s="1635"/>
      <c r="AG240" s="1635"/>
      <c r="AH240" s="1635">
        <v>0</v>
      </c>
    </row>
    <row s="1635" customFormat="1" customHeight="1" ht="18.75">
      <c r="A241" s="1780"/>
      <c r="B241" s="1780"/>
      <c r="C241" s="369" t="s">
        <v>1151</v>
      </c>
      <c r="D241" s="2462"/>
      <c r="E241" s="2204"/>
      <c r="F241" s="2383"/>
      <c r="G241" s="2427"/>
      <c r="H241" s="1500"/>
      <c r="I241" s="651" t="s">
        <v>1150</v>
      </c>
      <c r="J241" s="571"/>
      <c r="K241" s="1500"/>
      <c r="L241" s="214"/>
      <c r="M241" s="341"/>
      <c r="N241" s="334"/>
      <c r="O241" s="1624"/>
      <c r="P241" s="1624"/>
      <c r="AH241" s="1631">
        <v>0</v>
      </c>
    </row>
    <row s="1635" customFormat="1" customHeight="1" ht="0.75">
      <c r="A242" s="1780"/>
      <c r="B242" s="1780"/>
      <c r="C242" s="369" t="s">
        <v>1160</v>
      </c>
      <c r="D242" s="2462"/>
      <c r="E242" s="2204"/>
      <c r="F242" s="2383"/>
      <c r="G242" s="400"/>
      <c r="H242" s="1500"/>
      <c r="I242" s="651"/>
      <c r="J242" s="571"/>
      <c r="K242" s="1500"/>
      <c r="L242" s="214"/>
      <c r="M242" s="341"/>
      <c r="N242" s="334"/>
      <c r="O242" s="1624"/>
      <c r="P242" s="1624"/>
      <c r="AH242" s="1631">
        <v>0</v>
      </c>
    </row>
    <row s="1635" customFormat="1" customHeight="1" ht="18.75" hidden="1">
      <c r="A243" s="1780" t="s">
        <v>233</v>
      </c>
      <c r="B243" s="1780" t="s">
        <v>234</v>
      </c>
      <c r="C243" s="369"/>
      <c r="D243" s="2462"/>
      <c r="E243" s="2204"/>
      <c r="F243" s="2383" t="str">
        <f>INDEX(PT_DIFFERENTIATION_VTAR,MATCH(A243,PT_DIFFERENTIATION_VTAR_ID,0))</f>
        <v>Тариф на техническую воду</v>
      </c>
      <c r="G243" s="2427" t="str">
        <f>INDEX(PT_DIFFERENTIATION_NTAR,MATCH(B243,PT_DIFFERENTIATION_NTAR_ID,0))</f>
        <v/>
      </c>
      <c r="H243" s="1862"/>
      <c r="I243" s="1739"/>
      <c r="J243" s="1773"/>
      <c r="K243" s="1778"/>
      <c r="L243" s="1862" t="s">
        <v>309</v>
      </c>
      <c r="M243" s="341"/>
      <c r="N243" s="334"/>
      <c r="O243" s="1624"/>
      <c r="P243" s="1624"/>
      <c r="AH243" s="1631">
        <v>0</v>
      </c>
    </row>
    <row s="1635" customFormat="1" customHeight="1" ht="18.75" hidden="1">
      <c r="A244" s="1780"/>
      <c r="B244" s="1780"/>
      <c r="C244" s="369" t="s">
        <v>1151</v>
      </c>
      <c r="D244" s="2462"/>
      <c r="E244" s="2204"/>
      <c r="F244" s="2383"/>
      <c r="G244" s="2427"/>
      <c r="H244" s="1500"/>
      <c r="I244" s="651" t="s">
        <v>1150</v>
      </c>
      <c r="J244" s="571"/>
      <c r="K244" s="1500"/>
      <c r="L244" s="214"/>
      <c r="M244" s="341"/>
      <c r="N244" s="334"/>
      <c r="O244" s="1624"/>
      <c r="P244" s="1624"/>
      <c r="AH244" s="1631">
        <v>0</v>
      </c>
    </row>
    <row s="1635" customFormat="1" customHeight="1" ht="0.75" hidden="1">
      <c r="A245" s="1780"/>
      <c r="B245" s="1780"/>
      <c r="C245" s="369" t="s">
        <v>1160</v>
      </c>
      <c r="D245" s="2462"/>
      <c r="E245" s="2204"/>
      <c r="F245" s="2383"/>
      <c r="G245" s="400"/>
      <c r="H245" s="1500"/>
      <c r="I245" s="651"/>
      <c r="J245" s="571"/>
      <c r="K245" s="1500"/>
      <c r="L245" s="214"/>
      <c r="M245" s="341"/>
      <c r="N245" s="334"/>
      <c r="O245" s="1624"/>
      <c r="P245" s="1624"/>
      <c r="AH245" s="1631">
        <v>0</v>
      </c>
    </row>
    <row s="1635" customFormat="1" customHeight="1" ht="18.75" hidden="1">
      <c r="A246" s="1780" t="s">
        <v>238</v>
      </c>
      <c r="B246" s="1780" t="s">
        <v>239</v>
      </c>
      <c r="C246" s="369"/>
      <c r="D246" s="2462"/>
      <c r="E246" s="2204"/>
      <c r="F246" s="2383" t="str">
        <f>INDEX(PT_DIFFERENTIATION_VTAR,MATCH(A246,PT_DIFFERENTIATION_VTAR_ID,0))</f>
        <v>Тариф на транспортировку воды</v>
      </c>
      <c r="G246" s="2427" t="str">
        <f>INDEX(PT_DIFFERENTIATION_NTAR,MATCH(B246,PT_DIFFERENTIATION_NTAR_ID,0))</f>
        <v/>
      </c>
      <c r="H246" s="1862"/>
      <c r="I246" s="1739"/>
      <c r="J246" s="1773"/>
      <c r="K246" s="1778"/>
      <c r="L246" s="1862" t="s">
        <v>309</v>
      </c>
      <c r="M246" s="341"/>
      <c r="N246" s="334"/>
      <c r="O246" s="1624"/>
      <c r="P246" s="1624"/>
      <c r="AH246" s="1631">
        <v>0</v>
      </c>
    </row>
    <row s="1635" customFormat="1" customHeight="1" ht="18.75" hidden="1">
      <c r="A247" s="1780"/>
      <c r="B247" s="1780"/>
      <c r="C247" s="369" t="s">
        <v>1151</v>
      </c>
      <c r="D247" s="2462"/>
      <c r="E247" s="2204"/>
      <c r="F247" s="2383"/>
      <c r="G247" s="2427"/>
      <c r="H247" s="1500"/>
      <c r="I247" s="651" t="s">
        <v>1150</v>
      </c>
      <c r="J247" s="571"/>
      <c r="K247" s="1500"/>
      <c r="L247" s="214"/>
      <c r="M247" s="341"/>
      <c r="N247" s="334"/>
      <c r="O247" s="1624"/>
      <c r="P247" s="1624"/>
      <c r="AH247" s="1631">
        <v>0</v>
      </c>
    </row>
    <row s="1635" customFormat="1" customHeight="1" ht="0.75" hidden="1">
      <c r="A248" s="1780"/>
      <c r="B248" s="1780"/>
      <c r="C248" s="369" t="s">
        <v>1160</v>
      </c>
      <c r="D248" s="2462"/>
      <c r="E248" s="2204"/>
      <c r="F248" s="2383"/>
      <c r="G248" s="400"/>
      <c r="H248" s="1500"/>
      <c r="I248" s="651"/>
      <c r="J248" s="571"/>
      <c r="K248" s="1500"/>
      <c r="L248" s="214"/>
      <c r="M248" s="341"/>
      <c r="N248" s="334"/>
      <c r="O248" s="1624"/>
      <c r="P248" s="1624"/>
      <c r="AH248" s="1631">
        <v>0</v>
      </c>
    </row>
    <row s="1635" customFormat="1" customHeight="1" ht="18.75" hidden="1">
      <c r="A249" s="1780" t="s">
        <v>243</v>
      </c>
      <c r="B249" s="1780" t="s">
        <v>244</v>
      </c>
      <c r="C249" s="369"/>
      <c r="D249" s="2462"/>
      <c r="E249" s="2204"/>
      <c r="F249" s="2383" t="str">
        <f>INDEX(PT_DIFFERENTIATION_VTAR,MATCH(A249,PT_DIFFERENTIATION_VTAR_ID,0))</f>
        <v>Тариф на подвоз воды</v>
      </c>
      <c r="G249" s="2427" t="str">
        <f>INDEX(PT_DIFFERENTIATION_NTAR,MATCH(B249,PT_DIFFERENTIATION_NTAR_ID,0))</f>
        <v/>
      </c>
      <c r="H249" s="1862"/>
      <c r="I249" s="1739"/>
      <c r="J249" s="1773"/>
      <c r="K249" s="1778"/>
      <c r="L249" s="1862" t="s">
        <v>309</v>
      </c>
      <c r="M249" s="341"/>
      <c r="N249" s="334"/>
      <c r="O249" s="1624"/>
      <c r="P249" s="1624"/>
      <c r="AH249" s="1631">
        <v>0</v>
      </c>
    </row>
    <row s="1635" customFormat="1" customHeight="1" ht="18.75" hidden="1">
      <c r="A250" s="1780"/>
      <c r="B250" s="1780"/>
      <c r="C250" s="369" t="s">
        <v>1151</v>
      </c>
      <c r="D250" s="2462"/>
      <c r="E250" s="2204"/>
      <c r="F250" s="2383"/>
      <c r="G250" s="2427"/>
      <c r="H250" s="1500"/>
      <c r="I250" s="651" t="s">
        <v>1150</v>
      </c>
      <c r="J250" s="571"/>
      <c r="K250" s="1500"/>
      <c r="L250" s="214"/>
      <c r="M250" s="341"/>
      <c r="N250" s="334"/>
      <c r="O250" s="1624"/>
      <c r="P250" s="1624"/>
      <c r="AH250" s="1631">
        <v>0</v>
      </c>
    </row>
    <row s="1635" customFormat="1" customHeight="1" ht="0.75" hidden="1">
      <c r="A251" s="1780"/>
      <c r="B251" s="1780"/>
      <c r="C251" s="369" t="s">
        <v>1160</v>
      </c>
      <c r="D251" s="2462"/>
      <c r="E251" s="2204"/>
      <c r="F251" s="2383"/>
      <c r="G251" s="400"/>
      <c r="H251" s="1500"/>
      <c r="I251" s="651"/>
      <c r="J251" s="571"/>
      <c r="K251" s="1500"/>
      <c r="L251" s="214"/>
      <c r="M251" s="341"/>
      <c r="N251" s="334"/>
      <c r="O251" s="1624"/>
      <c r="P251" s="1624"/>
      <c r="AH251" s="1631">
        <v>0</v>
      </c>
    </row>
    <row s="1635" customFormat="1" customHeight="1" ht="18.75" hidden="1">
      <c r="A252" s="1780" t="s">
        <v>248</v>
      </c>
      <c r="B252" s="1780" t="s">
        <v>249</v>
      </c>
      <c r="C252" s="369"/>
      <c r="D252" s="2462"/>
      <c r="E252" s="2204"/>
      <c r="F252" s="2383"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7" t="str">
        <f>INDEX(PT_DIFFERENTIATION_NTAR,MATCH(B252,PT_DIFFERENTIATION_NTAR_ID,0))</f>
        <v/>
      </c>
      <c r="H252" s="1862"/>
      <c r="I252" s="1739"/>
      <c r="J252" s="1773"/>
      <c r="K252" s="1778"/>
      <c r="L252" s="1862" t="s">
        <v>309</v>
      </c>
      <c r="M252" s="341"/>
      <c r="N252" s="334"/>
      <c r="O252" s="1624"/>
      <c r="P252" s="1624"/>
      <c r="AH252" s="1631">
        <v>0</v>
      </c>
    </row>
    <row s="1635" customFormat="1" customHeight="1" ht="18.75" hidden="1">
      <c r="A253" s="1780"/>
      <c r="B253" s="1780"/>
      <c r="C253" s="369" t="s">
        <v>1151</v>
      </c>
      <c r="D253" s="2462"/>
      <c r="E253" s="2204"/>
      <c r="F253" s="2383"/>
      <c r="G253" s="2427"/>
      <c r="H253" s="1500"/>
      <c r="I253" s="651" t="s">
        <v>1150</v>
      </c>
      <c r="J253" s="571"/>
      <c r="K253" s="1500"/>
      <c r="L253" s="214"/>
      <c r="M253" s="341"/>
      <c r="N253" s="334"/>
      <c r="O253" s="1624"/>
      <c r="P253" s="1624"/>
      <c r="AH253" s="1631">
        <v>0</v>
      </c>
    </row>
    <row s="1635" customFormat="1" customHeight="1" ht="0.75" hidden="1">
      <c r="A254" s="1780"/>
      <c r="B254" s="1780"/>
      <c r="C254" s="369" t="s">
        <v>1160</v>
      </c>
      <c r="D254" s="2462"/>
      <c r="E254" s="2204"/>
      <c r="F254" s="2383"/>
      <c r="G254" s="400"/>
      <c r="H254" s="1500"/>
      <c r="I254" s="651"/>
      <c r="J254" s="571"/>
      <c r="K254" s="1500"/>
      <c r="L254" s="214"/>
      <c r="M254" s="341"/>
      <c r="N254" s="334"/>
      <c r="O254" s="1624"/>
      <c r="P254" s="1624"/>
      <c r="AH254" s="1631">
        <v>0</v>
      </c>
    </row>
    <row s="1635" customFormat="1" customHeight="1" ht="18.75" hidden="1">
      <c r="A255" s="1780" t="s">
        <v>253</v>
      </c>
      <c r="B255" s="1780" t="s">
        <v>254</v>
      </c>
      <c r="C255" s="369"/>
      <c r="D255" s="2462"/>
      <c r="E255" s="2204"/>
      <c r="F255" s="2383" t="str">
        <f>INDEX(PT_DIFFERENTIATION_VTAR,MATCH(A255,PT_DIFFERENTIATION_VTAR_ID,0))</f>
        <v>Тариф на горячую воду (горячее водоснабжение)</v>
      </c>
      <c r="G255" s="2427" t="str">
        <f>INDEX(PT_DIFFERENTIATION_NTAR,MATCH(B255,PT_DIFFERENTIATION_NTAR_ID,0))</f>
        <v/>
      </c>
      <c r="H255" s="1862"/>
      <c r="I255" s="1739"/>
      <c r="J255" s="1773"/>
      <c r="K255" s="1778"/>
      <c r="L255" s="1862" t="s">
        <v>309</v>
      </c>
      <c r="M255" s="341"/>
      <c r="N255" s="334"/>
      <c r="O255" s="1624"/>
      <c r="P255" s="1624"/>
      <c r="AH255" s="1631">
        <v>0</v>
      </c>
    </row>
    <row s="1635" customFormat="1" customHeight="1" ht="18.75" hidden="1">
      <c r="A256" s="1780"/>
      <c r="B256" s="1780"/>
      <c r="C256" s="369" t="s">
        <v>1151</v>
      </c>
      <c r="D256" s="2462"/>
      <c r="E256" s="2204"/>
      <c r="F256" s="2383"/>
      <c r="G256" s="2427"/>
      <c r="H256" s="1500"/>
      <c r="I256" s="651" t="s">
        <v>1150</v>
      </c>
      <c r="J256" s="571"/>
      <c r="K256" s="1500"/>
      <c r="L256" s="214"/>
      <c r="M256" s="341"/>
      <c r="N256" s="334"/>
      <c r="O256" s="1624"/>
      <c r="P256" s="1624"/>
      <c r="AH256" s="1631">
        <v>0</v>
      </c>
    </row>
    <row s="1635" customFormat="1" customHeight="1" ht="0.75" hidden="1">
      <c r="A257" s="1780"/>
      <c r="B257" s="1780"/>
      <c r="C257" s="369" t="s">
        <v>1160</v>
      </c>
      <c r="D257" s="2462"/>
      <c r="E257" s="2204"/>
      <c r="F257" s="2383"/>
      <c r="G257" s="400"/>
      <c r="H257" s="1500"/>
      <c r="I257" s="651"/>
      <c r="J257" s="571"/>
      <c r="K257" s="1500"/>
      <c r="L257" s="214"/>
      <c r="M257" s="341"/>
      <c r="N257" s="334"/>
      <c r="O257" s="1624"/>
      <c r="P257" s="1624"/>
      <c r="AH257" s="1631">
        <v>0</v>
      </c>
    </row>
    <row s="1635" customFormat="1" customHeight="1" ht="18.75" hidden="1">
      <c r="A258" s="1780" t="s">
        <v>258</v>
      </c>
      <c r="B258" s="1780" t="s">
        <v>259</v>
      </c>
      <c r="C258" s="369"/>
      <c r="D258" s="2462"/>
      <c r="E258" s="2204"/>
      <c r="F258" s="2383" t="str">
        <f>INDEX(PT_DIFFERENTIATION_VTAR,MATCH(A258,PT_DIFFERENTIATION_VTAR_ID,0))</f>
        <v>Тариф на транспортировку горячей воды</v>
      </c>
      <c r="G258" s="2427" t="str">
        <f>INDEX(PT_DIFFERENTIATION_NTAR,MATCH(B258,PT_DIFFERENTIATION_NTAR_ID,0))</f>
        <v/>
      </c>
      <c r="H258" s="1862"/>
      <c r="I258" s="1739"/>
      <c r="J258" s="1773"/>
      <c r="K258" s="1778"/>
      <c r="L258" s="1862" t="s">
        <v>309</v>
      </c>
      <c r="M258" s="341"/>
      <c r="N258" s="334"/>
      <c r="O258" s="1624"/>
      <c r="P258" s="1624"/>
      <c r="AH258" s="1631">
        <v>0</v>
      </c>
    </row>
    <row s="1635" customFormat="1" customHeight="1" ht="18.75" hidden="1">
      <c r="A259" s="1780"/>
      <c r="B259" s="1780"/>
      <c r="C259" s="369" t="s">
        <v>1151</v>
      </c>
      <c r="D259" s="2462"/>
      <c r="E259" s="2204"/>
      <c r="F259" s="2383"/>
      <c r="G259" s="2427"/>
      <c r="H259" s="1500"/>
      <c r="I259" s="651" t="s">
        <v>1150</v>
      </c>
      <c r="J259" s="571"/>
      <c r="K259" s="1500"/>
      <c r="L259" s="214"/>
      <c r="M259" s="341"/>
      <c r="N259" s="334"/>
      <c r="O259" s="1624"/>
      <c r="P259" s="1624"/>
      <c r="AH259" s="1631">
        <v>0</v>
      </c>
    </row>
    <row s="1635" customFormat="1" customHeight="1" ht="0.75" hidden="1">
      <c r="A260" s="1780"/>
      <c r="B260" s="1780"/>
      <c r="C260" s="369" t="s">
        <v>1160</v>
      </c>
      <c r="D260" s="2462"/>
      <c r="E260" s="2204"/>
      <c r="F260" s="2383"/>
      <c r="G260" s="400"/>
      <c r="H260" s="1500"/>
      <c r="I260" s="651"/>
      <c r="J260" s="571"/>
      <c r="K260" s="1500"/>
      <c r="L260" s="214"/>
      <c r="M260" s="341"/>
      <c r="N260" s="334"/>
      <c r="O260" s="1624"/>
      <c r="P260" s="1624"/>
      <c r="AH260" s="1631">
        <v>0</v>
      </c>
    </row>
    <row s="1635" customFormat="1" customHeight="1" ht="18.75" hidden="1">
      <c r="A261" s="1780" t="s">
        <v>263</v>
      </c>
      <c r="B261" s="1780" t="s">
        <v>264</v>
      </c>
      <c r="C261" s="369"/>
      <c r="D261" s="2462"/>
      <c r="E261" s="2204"/>
      <c r="F261" s="2383"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7" t="str">
        <f>INDEX(PT_DIFFERENTIATION_NTAR,MATCH(B261,PT_DIFFERENTIATION_NTAR_ID,0))</f>
        <v/>
      </c>
      <c r="H261" s="1862"/>
      <c r="I261" s="1739"/>
      <c r="J261" s="1773"/>
      <c r="K261" s="1778"/>
      <c r="L261" s="1862" t="s">
        <v>309</v>
      </c>
      <c r="M261" s="341"/>
      <c r="N261" s="334"/>
      <c r="O261" s="1624"/>
      <c r="P261" s="1624"/>
      <c r="AH261" s="1631">
        <v>0</v>
      </c>
    </row>
    <row s="1635" customFormat="1" customHeight="1" ht="18.75" hidden="1">
      <c r="A262" s="1780"/>
      <c r="B262" s="1780"/>
      <c r="C262" s="369" t="s">
        <v>1151</v>
      </c>
      <c r="D262" s="2462"/>
      <c r="E262" s="2204"/>
      <c r="F262" s="2383"/>
      <c r="G262" s="2427"/>
      <c r="H262" s="1500"/>
      <c r="I262" s="651" t="s">
        <v>1150</v>
      </c>
      <c r="J262" s="571"/>
      <c r="K262" s="1500"/>
      <c r="L262" s="214"/>
      <c r="M262" s="341"/>
      <c r="N262" s="334"/>
      <c r="O262" s="1624"/>
      <c r="P262" s="1624"/>
      <c r="AH262" s="1631">
        <v>0</v>
      </c>
    </row>
    <row s="1635" customFormat="1" customHeight="1" ht="0.75" hidden="1">
      <c r="A263" s="1780"/>
      <c r="B263" s="1780"/>
      <c r="C263" s="369" t="s">
        <v>1160</v>
      </c>
      <c r="D263" s="2462"/>
      <c r="E263" s="2204"/>
      <c r="F263" s="2383"/>
      <c r="G263" s="400"/>
      <c r="H263" s="1500"/>
      <c r="I263" s="651"/>
      <c r="J263" s="571"/>
      <c r="K263" s="1500"/>
      <c r="L263" s="214"/>
      <c r="M263" s="341"/>
      <c r="N263" s="334"/>
      <c r="O263" s="1624"/>
      <c r="P263" s="1624"/>
      <c r="AH263" s="1631">
        <v>0</v>
      </c>
    </row>
    <row s="1635" customFormat="1" customHeight="1" ht="18.75" hidden="1">
      <c r="A264" s="1780" t="s">
        <v>268</v>
      </c>
      <c r="B264" s="1780" t="s">
        <v>269</v>
      </c>
      <c r="C264" s="369"/>
      <c r="D264" s="2462"/>
      <c r="E264" s="2204"/>
      <c r="F264" s="2383" t="str">
        <f>INDEX(PT_DIFFERENTIATION_VTAR,MATCH(A264,PT_DIFFERENTIATION_VTAR_ID,0))</f>
        <v>Тариф на водоотведение</v>
      </c>
      <c r="G264" s="2427" t="str">
        <f>INDEX(PT_DIFFERENTIATION_NTAR,MATCH(B264,PT_DIFFERENTIATION_NTAR_ID,0))</f>
        <v/>
      </c>
      <c r="H264" s="1862"/>
      <c r="I264" s="1739"/>
      <c r="J264" s="1773"/>
      <c r="K264" s="1778"/>
      <c r="L264" s="1862" t="s">
        <v>309</v>
      </c>
      <c r="M264" s="341"/>
      <c r="N264" s="334"/>
      <c r="O264" s="1624"/>
      <c r="P264" s="1624"/>
      <c r="AH264" s="1631">
        <v>0</v>
      </c>
    </row>
    <row s="1635" customFormat="1" customHeight="1" ht="18.75" hidden="1">
      <c r="A265" s="1780"/>
      <c r="B265" s="1780"/>
      <c r="C265" s="369" t="s">
        <v>1151</v>
      </c>
      <c r="D265" s="2462"/>
      <c r="E265" s="2204"/>
      <c r="F265" s="2383"/>
      <c r="G265" s="2427"/>
      <c r="H265" s="1500"/>
      <c r="I265" s="651" t="s">
        <v>1150</v>
      </c>
      <c r="J265" s="571"/>
      <c r="K265" s="1500"/>
      <c r="L265" s="214"/>
      <c r="M265" s="341"/>
      <c r="N265" s="334"/>
      <c r="O265" s="1624"/>
      <c r="P265" s="1624"/>
      <c r="AH265" s="1631">
        <v>0</v>
      </c>
    </row>
    <row s="1635" customFormat="1" customHeight="1" ht="0.75" hidden="1">
      <c r="A266" s="1780"/>
      <c r="B266" s="1780"/>
      <c r="C266" s="369" t="s">
        <v>1160</v>
      </c>
      <c r="D266" s="2462"/>
      <c r="E266" s="2204"/>
      <c r="F266" s="2383"/>
      <c r="G266" s="400"/>
      <c r="H266" s="1500"/>
      <c r="I266" s="651"/>
      <c r="J266" s="571"/>
      <c r="K266" s="1500"/>
      <c r="L266" s="214"/>
      <c r="M266" s="341"/>
      <c r="N266" s="334"/>
      <c r="O266" s="1624"/>
      <c r="P266" s="1624"/>
      <c r="AH266" s="1631">
        <v>0</v>
      </c>
    </row>
    <row s="1635" customFormat="1" customHeight="1" ht="18.75" hidden="1">
      <c r="A267" s="1780" t="s">
        <v>273</v>
      </c>
      <c r="B267" s="1780" t="s">
        <v>274</v>
      </c>
      <c r="C267" s="369"/>
      <c r="D267" s="2462"/>
      <c r="E267" s="2204"/>
      <c r="F267" s="2383" t="str">
        <f>INDEX(PT_DIFFERENTIATION_VTAR,MATCH(A267,PT_DIFFERENTIATION_VTAR_ID,0))</f>
        <v>Тариф на транспортировку сточных вод</v>
      </c>
      <c r="G267" s="2427" t="str">
        <f>INDEX(PT_DIFFERENTIATION_NTAR,MATCH(B267,PT_DIFFERENTIATION_NTAR_ID,0))</f>
        <v/>
      </c>
      <c r="H267" s="1862"/>
      <c r="I267" s="1739"/>
      <c r="J267" s="1773"/>
      <c r="K267" s="1778"/>
      <c r="L267" s="1862" t="s">
        <v>309</v>
      </c>
      <c r="M267" s="341"/>
      <c r="N267" s="334"/>
      <c r="O267" s="1624"/>
      <c r="P267" s="1624"/>
      <c r="AH267" s="1631">
        <v>0</v>
      </c>
    </row>
    <row s="1635" customFormat="1" customHeight="1" ht="18.75" hidden="1">
      <c r="A268" s="1780"/>
      <c r="B268" s="1780"/>
      <c r="C268" s="369" t="s">
        <v>1151</v>
      </c>
      <c r="D268" s="2462"/>
      <c r="E268" s="2204"/>
      <c r="F268" s="2383"/>
      <c r="G268" s="2427"/>
      <c r="H268" s="1500"/>
      <c r="I268" s="651" t="s">
        <v>1150</v>
      </c>
      <c r="J268" s="571"/>
      <c r="K268" s="1500"/>
      <c r="L268" s="214"/>
      <c r="M268" s="341"/>
      <c r="N268" s="334"/>
      <c r="O268" s="1624"/>
      <c r="P268" s="1624"/>
      <c r="AH268" s="1631">
        <v>0</v>
      </c>
    </row>
    <row s="1635" customFormat="1" customHeight="1" ht="0.75" hidden="1">
      <c r="A269" s="1780"/>
      <c r="B269" s="1780"/>
      <c r="C269" s="369" t="s">
        <v>1160</v>
      </c>
      <c r="D269" s="2462"/>
      <c r="E269" s="2204"/>
      <c r="F269" s="2383"/>
      <c r="G269" s="400"/>
      <c r="H269" s="1500"/>
      <c r="I269" s="651"/>
      <c r="J269" s="571"/>
      <c r="K269" s="1500"/>
      <c r="L269" s="214"/>
      <c r="M269" s="341"/>
      <c r="N269" s="334"/>
      <c r="O269" s="1624"/>
      <c r="P269" s="1624"/>
      <c r="AH269" s="1631">
        <v>0</v>
      </c>
    </row>
    <row s="1635" customFormat="1" customHeight="1" ht="18.75" hidden="1">
      <c r="A270" s="1780" t="s">
        <v>278</v>
      </c>
      <c r="B270" s="1780" t="s">
        <v>279</v>
      </c>
      <c r="C270" s="369"/>
      <c r="D270" s="2462"/>
      <c r="E270" s="2204"/>
      <c r="F270" s="2383" t="str">
        <f>INDEX(PT_DIFFERENTIATION_VTAR,MATCH(A270,PT_DIFFERENTIATION_VTAR_ID,0))</f>
        <v>Тариф на подключение (технологическое присоединение) к централизованной системе водоотведения</v>
      </c>
      <c r="G270" s="2427" t="str">
        <f>INDEX(PT_DIFFERENTIATION_NTAR,MATCH(B270,PT_DIFFERENTIATION_NTAR_ID,0))</f>
        <v/>
      </c>
      <c r="H270" s="1862"/>
      <c r="I270" s="1739"/>
      <c r="J270" s="1773"/>
      <c r="K270" s="1778"/>
      <c r="L270" s="1862" t="s">
        <v>309</v>
      </c>
      <c r="M270" s="341"/>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341"/>
      <c r="N271" s="334"/>
      <c r="O271" s="1624"/>
      <c r="P271" s="1624"/>
      <c r="AH271" s="1631">
        <v>0</v>
      </c>
    </row>
    <row s="1635" customFormat="1" customHeight="1" ht="1.05">
      <c r="A272" s="1780"/>
      <c r="B272" s="1780"/>
      <c r="C272" s="369" t="s">
        <v>1160</v>
      </c>
      <c r="D272" s="2462"/>
      <c r="E272" s="2204"/>
      <c r="F272" s="2383"/>
      <c r="G272" s="400"/>
      <c r="H272" s="1500"/>
      <c r="I272" s="651"/>
      <c r="J272" s="571"/>
      <c r="K272" s="1500"/>
      <c r="L272" s="214"/>
      <c r="M272" s="341"/>
      <c r="N272" s="334"/>
      <c r="O272" s="1624"/>
      <c r="P272" s="1624"/>
      <c r="AH272" s="1631">
        <v>1</v>
      </c>
    </row>
    <row customHeight="1" ht="27.299999999999997">
      <c r="A273" s="1780"/>
      <c r="B273" s="1780"/>
      <c r="D273" s="376"/>
      <c r="E273" s="147" t="s">
        <v>92</v>
      </c>
      <c r="F27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0"/>
      <c r="H273" s="2460"/>
      <c r="I273" s="2460"/>
      <c r="J273" s="2460"/>
      <c r="K273" s="2460"/>
      <c r="L273" s="2460"/>
      <c r="M273" s="297"/>
      <c r="N273" s="334"/>
      <c r="AH273" s="374">
        <v>26</v>
      </c>
    </row>
    <row s="1635" customFormat="1" customHeight="1" ht="60.75" hidden="1">
      <c r="A274" s="1780" t="s">
        <v>155</v>
      </c>
      <c r="B274" s="1780" t="s">
        <v>156</v>
      </c>
      <c r="C274" s="369"/>
      <c r="D274" s="2462"/>
      <c r="E274" s="2204"/>
      <c r="F274" s="2383"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7" t="str">
        <f>INDEX(PT_DIFFERENTIATION_NTAR,MATCH(B274,PT_DIFFERENTIATION_NTAR_ID,0))</f>
        <v/>
      </c>
      <c r="H274" s="1862"/>
      <c r="I274" s="1739"/>
      <c r="J274" s="1773"/>
      <c r="K274" s="1778"/>
      <c r="L274" s="1862" t="s">
        <v>309</v>
      </c>
      <c r="M27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4"/>
      <c r="O274" s="1624"/>
      <c r="P274" s="1624"/>
      <c r="AH274" s="1631">
        <v>0</v>
      </c>
    </row>
    <row s="1635" customFormat="1" customHeight="1" ht="18.75" hidden="1">
      <c r="A275" s="1780"/>
      <c r="B275" s="1780"/>
      <c r="C275" s="369" t="s">
        <v>1151</v>
      </c>
      <c r="D275" s="2462"/>
      <c r="E275" s="2204"/>
      <c r="F275" s="2383"/>
      <c r="G275" s="2427"/>
      <c r="H275" s="1500"/>
      <c r="I275" s="651" t="s">
        <v>1150</v>
      </c>
      <c r="J275" s="571"/>
      <c r="K275" s="1500"/>
      <c r="L275" s="214"/>
      <c r="M275" s="2170"/>
      <c r="N275" s="334"/>
      <c r="O275" s="1624"/>
      <c r="P275" s="1624"/>
      <c r="AH275" s="1631">
        <v>0</v>
      </c>
    </row>
    <row s="1635" customFormat="1" customHeight="1" ht="0.75" hidden="1">
      <c r="A276" s="1780"/>
      <c r="B276" s="1780"/>
      <c r="C276" s="369" t="s">
        <v>1160</v>
      </c>
      <c r="D276" s="2462"/>
      <c r="E276" s="2204"/>
      <c r="F276" s="2383"/>
      <c r="G276" s="400"/>
      <c r="H276" s="1500"/>
      <c r="I276" s="651"/>
      <c r="J276" s="571"/>
      <c r="K276" s="1500"/>
      <c r="L276" s="214"/>
      <c r="M276" s="2170"/>
      <c r="N276" s="334"/>
      <c r="O276" s="1624"/>
      <c r="P276" s="1624"/>
      <c r="AH276" s="1631">
        <v>0</v>
      </c>
    </row>
    <row s="1635" customFormat="1" customHeight="1" ht="45" hidden="1">
      <c r="A277" s="1780" t="s">
        <v>160</v>
      </c>
      <c r="B277" s="1780" t="s">
        <v>161</v>
      </c>
      <c r="C277" s="369"/>
      <c r="D277" s="2462"/>
      <c r="E277" s="2204"/>
      <c r="F277" s="2383" t="str">
        <f>INDEX(PT_DIFFERENTIATION_VTAR,MATCH(A277,PT_DIFFERENTIATION_VTAR_ID,0))</f>
        <v/>
      </c>
      <c r="G277" s="2427" t="str">
        <f>INDEX(PT_DIFFERENTIATION_NTAR,MATCH(B277,PT_DIFFERENTIATION_NTAR_ID,0))</f>
        <v/>
      </c>
      <c r="H277" s="1862"/>
      <c r="I277" s="1739"/>
      <c r="J277" s="1773"/>
      <c r="K277" s="1778"/>
      <c r="L277" s="1862" t="s">
        <v>309</v>
      </c>
      <c r="M277" s="2171"/>
      <c r="N277" s="334"/>
      <c r="O277" s="1624"/>
      <c r="P277" s="1624"/>
      <c r="AH277" s="1631">
        <v>0</v>
      </c>
    </row>
    <row s="1635" customFormat="1" customHeight="1" ht="18.75" hidden="1">
      <c r="A278" s="1780"/>
      <c r="B278" s="1780"/>
      <c r="C278" s="369" t="s">
        <v>1151</v>
      </c>
      <c r="D278" s="2462"/>
      <c r="E278" s="2204"/>
      <c r="F278" s="2383"/>
      <c r="G278" s="2427"/>
      <c r="H278" s="1500"/>
      <c r="I278" s="651" t="s">
        <v>1150</v>
      </c>
      <c r="J278" s="571"/>
      <c r="K278" s="1500"/>
      <c r="L278" s="214"/>
      <c r="M278" s="1861"/>
      <c r="N278" s="334"/>
      <c r="O278" s="1624"/>
      <c r="P278" s="1624"/>
      <c r="AH278" s="1631">
        <v>0</v>
      </c>
    </row>
    <row s="1635" customFormat="1" customHeight="1" ht="0.75" hidden="1">
      <c r="A279" s="1780"/>
      <c r="B279" s="1780"/>
      <c r="C279" s="369" t="s">
        <v>1160</v>
      </c>
      <c r="D279" s="2462"/>
      <c r="E279" s="2204"/>
      <c r="F279" s="2383"/>
      <c r="G279" s="400"/>
      <c r="H279" s="1500"/>
      <c r="I279" s="651"/>
      <c r="J279" s="571"/>
      <c r="K279" s="1500"/>
      <c r="L279" s="214"/>
      <c r="M279" s="341"/>
      <c r="N279" s="334"/>
      <c r="O279" s="1624"/>
      <c r="P279" s="1624"/>
      <c r="AH279" s="1631">
        <v>0</v>
      </c>
    </row>
    <row s="1635" customFormat="1" customHeight="1" ht="45" hidden="1">
      <c r="A280" s="1780" t="s">
        <v>167</v>
      </c>
      <c r="B280" s="1780" t="s">
        <v>168</v>
      </c>
      <c r="C280" s="369"/>
      <c r="D280" s="2462"/>
      <c r="E280" s="2204"/>
      <c r="F280" s="2383"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7" t="str">
        <f>INDEX(PT_DIFFERENTIATION_NTAR,MATCH(B280,PT_DIFFERENTIATION_NTAR_ID,0))</f>
        <v/>
      </c>
      <c r="H280" s="1862"/>
      <c r="I280" s="1739"/>
      <c r="J280" s="1773"/>
      <c r="K280" s="1778"/>
      <c r="L280" s="1862" t="s">
        <v>309</v>
      </c>
      <c r="M280" s="341"/>
      <c r="N280" s="334"/>
      <c r="O280" s="1624"/>
      <c r="P280" s="1624"/>
      <c r="AH280" s="1631">
        <v>0</v>
      </c>
    </row>
    <row s="1635" customFormat="1" customHeight="1" ht="18.75" hidden="1">
      <c r="A281" s="1780"/>
      <c r="B281" s="1780"/>
      <c r="C281" s="369" t="s">
        <v>1151</v>
      </c>
      <c r="D281" s="2462"/>
      <c r="E281" s="2204"/>
      <c r="F281" s="2383"/>
      <c r="G281" s="2427"/>
      <c r="H281" s="1500"/>
      <c r="I281" s="651" t="s">
        <v>1150</v>
      </c>
      <c r="J281" s="571"/>
      <c r="K281" s="1500"/>
      <c r="L281" s="214"/>
      <c r="M281" s="341"/>
      <c r="N281" s="334"/>
      <c r="O281" s="1624"/>
      <c r="P281" s="1624"/>
      <c r="AH281" s="1631">
        <v>0</v>
      </c>
    </row>
    <row s="1635" customFormat="1" customHeight="1" ht="0.75" hidden="1">
      <c r="A282" s="1780"/>
      <c r="B282" s="1780"/>
      <c r="C282" s="369" t="s">
        <v>1160</v>
      </c>
      <c r="D282" s="2462"/>
      <c r="E282" s="2204"/>
      <c r="F282" s="2383"/>
      <c r="G282" s="400"/>
      <c r="H282" s="1500"/>
      <c r="I282" s="651"/>
      <c r="J282" s="571"/>
      <c r="K282" s="1500"/>
      <c r="L282" s="214"/>
      <c r="M282" s="341"/>
      <c r="N282" s="334"/>
      <c r="O282" s="1624"/>
      <c r="P282" s="1624"/>
      <c r="AH282" s="1631">
        <v>0</v>
      </c>
    </row>
    <row s="1635" customFormat="1" customHeight="1" ht="45" hidden="1">
      <c r="A283" s="1780" t="s">
        <v>173</v>
      </c>
      <c r="B283" s="1780" t="s">
        <v>174</v>
      </c>
      <c r="C283" s="369"/>
      <c r="D283" s="2462"/>
      <c r="E283" s="2204"/>
      <c r="F283" s="2383"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7" t="str">
        <f>INDEX(PT_DIFFERENTIATION_NTAR,MATCH(B283,PT_DIFFERENTIATION_NTAR_ID,0))</f>
        <v/>
      </c>
      <c r="H283" s="1862"/>
      <c r="I283" s="1739"/>
      <c r="J283" s="1773"/>
      <c r="K283" s="1778"/>
      <c r="L283" s="1862" t="s">
        <v>309</v>
      </c>
      <c r="M283" s="341"/>
      <c r="N283" s="334"/>
      <c r="O283" s="1624"/>
      <c r="P283" s="1624"/>
      <c r="AH283" s="1631">
        <v>0</v>
      </c>
    </row>
    <row s="1635" customFormat="1" customHeight="1" ht="18.75" hidden="1">
      <c r="A284" s="1780"/>
      <c r="B284" s="1780"/>
      <c r="C284" s="369" t="s">
        <v>1151</v>
      </c>
      <c r="D284" s="2462"/>
      <c r="E284" s="2204"/>
      <c r="F284" s="2383"/>
      <c r="G284" s="2427"/>
      <c r="H284" s="1500"/>
      <c r="I284" s="651" t="s">
        <v>1150</v>
      </c>
      <c r="J284" s="571"/>
      <c r="K284" s="1500"/>
      <c r="L284" s="214"/>
      <c r="M284" s="341"/>
      <c r="N284" s="334"/>
      <c r="O284" s="1624"/>
      <c r="P284" s="1624"/>
      <c r="AH284" s="1631">
        <v>0</v>
      </c>
    </row>
    <row s="1635" customFormat="1" customHeight="1" ht="0.75" hidden="1">
      <c r="A285" s="1780"/>
      <c r="B285" s="1780"/>
      <c r="C285" s="369" t="s">
        <v>1160</v>
      </c>
      <c r="D285" s="2462"/>
      <c r="E285" s="2204"/>
      <c r="F285" s="2383"/>
      <c r="G285" s="400"/>
      <c r="H285" s="1500"/>
      <c r="I285" s="651"/>
      <c r="J285" s="571"/>
      <c r="K285" s="1500"/>
      <c r="L285" s="214"/>
      <c r="M285" s="341"/>
      <c r="N285" s="334"/>
      <c r="O285" s="1624"/>
      <c r="P285" s="1624"/>
      <c r="AH285" s="1631">
        <v>0</v>
      </c>
    </row>
    <row s="1635" customFormat="1" customHeight="1" ht="18.75" hidden="1">
      <c r="A286" s="1780" t="s">
        <v>179</v>
      </c>
      <c r="B286" s="1780" t="s">
        <v>180</v>
      </c>
      <c r="C286" s="369"/>
      <c r="D286" s="2462"/>
      <c r="E286" s="2204"/>
      <c r="F286" s="2383" t="str">
        <f>INDEX(PT_DIFFERENTIATION_VTAR,MATCH(A286,PT_DIFFERENTIATION_VTAR_ID,0))</f>
        <v>Тарифы на услуги по передаче тепловой энергии</v>
      </c>
      <c r="G286" s="2427" t="str">
        <f>INDEX(PT_DIFFERENTIATION_NTAR,MATCH(B286,PT_DIFFERENTIATION_NTAR_ID,0))</f>
        <v/>
      </c>
      <c r="H286" s="1862"/>
      <c r="I286" s="1739"/>
      <c r="J286" s="1773"/>
      <c r="K286" s="1778"/>
      <c r="L286" s="1862" t="s">
        <v>309</v>
      </c>
      <c r="M286" s="341"/>
      <c r="N286" s="334"/>
      <c r="O286" s="1624"/>
      <c r="P286" s="1624"/>
      <c r="AH286" s="1631">
        <v>0</v>
      </c>
    </row>
    <row s="1635" customFormat="1" customHeight="1" ht="18.75" hidden="1">
      <c r="A287" s="1780"/>
      <c r="B287" s="1780"/>
      <c r="C287" s="369" t="s">
        <v>1151</v>
      </c>
      <c r="D287" s="2462"/>
      <c r="E287" s="2204"/>
      <c r="F287" s="2383"/>
      <c r="G287" s="2427"/>
      <c r="H287" s="1500"/>
      <c r="I287" s="651" t="s">
        <v>1150</v>
      </c>
      <c r="J287" s="571"/>
      <c r="K287" s="1500"/>
      <c r="L287" s="214"/>
      <c r="M287" s="341"/>
      <c r="N287" s="334"/>
      <c r="O287" s="1624"/>
      <c r="P287" s="1624"/>
      <c r="AH287" s="1631">
        <v>0</v>
      </c>
    </row>
    <row s="1635" customFormat="1" customHeight="1" ht="0.75" hidden="1">
      <c r="A288" s="1780"/>
      <c r="B288" s="1780"/>
      <c r="C288" s="369" t="s">
        <v>1160</v>
      </c>
      <c r="D288" s="2462"/>
      <c r="E288" s="2204"/>
      <c r="F288" s="2383"/>
      <c r="G288" s="400"/>
      <c r="H288" s="1500"/>
      <c r="I288" s="651"/>
      <c r="J288" s="571"/>
      <c r="K288" s="1500"/>
      <c r="L288" s="214"/>
      <c r="M288" s="341"/>
      <c r="N288" s="334"/>
      <c r="O288" s="1624"/>
      <c r="P288" s="1624"/>
      <c r="AH288" s="1631">
        <v>0</v>
      </c>
    </row>
    <row s="1635" customFormat="1" customHeight="1" ht="18.75" hidden="1">
      <c r="A289" s="1780" t="s">
        <v>185</v>
      </c>
      <c r="B289" s="1780" t="s">
        <v>186</v>
      </c>
      <c r="C289" s="369"/>
      <c r="D289" s="2462"/>
      <c r="E289" s="2204"/>
      <c r="F289" s="2383" t="str">
        <f>INDEX(PT_DIFFERENTIATION_VTAR,MATCH(A289,PT_DIFFERENTIATION_VTAR_ID,0))</f>
        <v>Тарифы на услуги по передаче теплоносителя</v>
      </c>
      <c r="G289" s="2427" t="str">
        <f>INDEX(PT_DIFFERENTIATION_NTAR,MATCH(B289,PT_DIFFERENTIATION_NTAR_ID,0))</f>
        <v/>
      </c>
      <c r="H289" s="1862"/>
      <c r="I289" s="1739"/>
      <c r="J289" s="1773"/>
      <c r="K289" s="1778"/>
      <c r="L289" s="1862" t="s">
        <v>309</v>
      </c>
      <c r="M289" s="341"/>
      <c r="N289" s="334"/>
      <c r="O289" s="1624"/>
      <c r="P289" s="1624"/>
      <c r="AH289" s="1631">
        <v>0</v>
      </c>
    </row>
    <row s="1635" customFormat="1" customHeight="1" ht="18.75" hidden="1">
      <c r="A290" s="1780"/>
      <c r="B290" s="1780"/>
      <c r="C290" s="369" t="s">
        <v>1151</v>
      </c>
      <c r="D290" s="2462"/>
      <c r="E290" s="2204"/>
      <c r="F290" s="2383"/>
      <c r="G290" s="2427"/>
      <c r="H290" s="1500"/>
      <c r="I290" s="651" t="s">
        <v>1150</v>
      </c>
      <c r="J290" s="571"/>
      <c r="K290" s="1500"/>
      <c r="L290" s="214"/>
      <c r="M290" s="341"/>
      <c r="N290" s="334"/>
      <c r="O290" s="1624"/>
      <c r="P290" s="1624"/>
      <c r="AH290" s="1631">
        <v>0</v>
      </c>
    </row>
    <row s="1635" customFormat="1" customHeight="1" ht="0.75" hidden="1">
      <c r="A291" s="1780"/>
      <c r="B291" s="1780"/>
      <c r="C291" s="369" t="s">
        <v>1160</v>
      </c>
      <c r="D291" s="2462"/>
      <c r="E291" s="2204"/>
      <c r="F291" s="2383"/>
      <c r="G291" s="400"/>
      <c r="H291" s="1500"/>
      <c r="I291" s="651"/>
      <c r="J291" s="571"/>
      <c r="K291" s="1500"/>
      <c r="L291" s="214"/>
      <c r="M291" s="341"/>
      <c r="N291" s="334"/>
      <c r="O291" s="1624"/>
      <c r="P291" s="1624"/>
      <c r="AH291" s="1631">
        <v>0</v>
      </c>
    </row>
    <row s="1635" customFormat="1" customHeight="1" ht="18.75" hidden="1">
      <c r="A292" s="1780" t="s">
        <v>191</v>
      </c>
      <c r="B292" s="1780" t="s">
        <v>192</v>
      </c>
      <c r="C292" s="369"/>
      <c r="D292" s="2462"/>
      <c r="E292" s="2204"/>
      <c r="F292" s="2383"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7" t="str">
        <f>INDEX(PT_DIFFERENTIATION_NTAR,MATCH(B292,PT_DIFFERENTIATION_NTAR_ID,0))</f>
        <v/>
      </c>
      <c r="H292" s="1862"/>
      <c r="I292" s="1739"/>
      <c r="J292" s="1773"/>
      <c r="K292" s="1778"/>
      <c r="L292" s="1862" t="s">
        <v>309</v>
      </c>
      <c r="M292" s="341"/>
      <c r="N292" s="334"/>
      <c r="O292" s="1624"/>
      <c r="P292" s="1624"/>
      <c r="AH292" s="1631">
        <v>0</v>
      </c>
    </row>
    <row s="1635" customFormat="1" customHeight="1" ht="18.75" hidden="1">
      <c r="A293" s="1780"/>
      <c r="B293" s="1780"/>
      <c r="C293" s="369" t="s">
        <v>1151</v>
      </c>
      <c r="D293" s="2462"/>
      <c r="E293" s="2204"/>
      <c r="F293" s="2383"/>
      <c r="G293" s="2427"/>
      <c r="H293" s="1500"/>
      <c r="I293" s="651" t="s">
        <v>1150</v>
      </c>
      <c r="J293" s="571"/>
      <c r="K293" s="1500"/>
      <c r="L293" s="214"/>
      <c r="M293" s="341"/>
      <c r="N293" s="334"/>
      <c r="O293" s="1624"/>
      <c r="P293" s="1624"/>
      <c r="AH293" s="1631">
        <v>0</v>
      </c>
    </row>
    <row s="1635" customFormat="1" customHeight="1" ht="0.75" hidden="1">
      <c r="A294" s="1780"/>
      <c r="B294" s="1780"/>
      <c r="C294" s="369" t="s">
        <v>1160</v>
      </c>
      <c r="D294" s="2462"/>
      <c r="E294" s="2204"/>
      <c r="F294" s="2383"/>
      <c r="G294" s="400"/>
      <c r="H294" s="1500"/>
      <c r="I294" s="651"/>
      <c r="J294" s="571"/>
      <c r="K294" s="1500"/>
      <c r="L294" s="214"/>
      <c r="M294" s="341"/>
      <c r="N294" s="334"/>
      <c r="O294" s="1624"/>
      <c r="P294" s="1624"/>
      <c r="AH294" s="1631">
        <v>0</v>
      </c>
    </row>
    <row s="1635" customFormat="1" customHeight="1" ht="18.75" hidden="1">
      <c r="A295" s="1780" t="s">
        <v>197</v>
      </c>
      <c r="B295" s="1780" t="s">
        <v>198</v>
      </c>
      <c r="C295" s="369"/>
      <c r="D295" s="2462"/>
      <c r="E295" s="2204"/>
      <c r="F295" s="2383" t="str">
        <f>INDEX(PT_DIFFERENTIATION_VTAR,MATCH(A295,PT_DIFFERENTIATION_VTAR_ID,0))</f>
        <v>Плата за подключение (технологическое присоединение) к системе теплоснабжения</v>
      </c>
      <c r="G295" s="2427" t="str">
        <f>INDEX(PT_DIFFERENTIATION_NTAR,MATCH(B295,PT_DIFFERENTIATION_NTAR_ID,0))</f>
        <v/>
      </c>
      <c r="H295" s="1862"/>
      <c r="I295" s="1739"/>
      <c r="J295" s="1773"/>
      <c r="K295" s="1778"/>
      <c r="L295" s="1862" t="s">
        <v>309</v>
      </c>
      <c r="M295" s="341"/>
      <c r="N295" s="334"/>
      <c r="O295" s="1624"/>
      <c r="P295" s="1624"/>
      <c r="AH295" s="1631">
        <v>0</v>
      </c>
    </row>
    <row s="1635" customFormat="1" customHeight="1" ht="18.75" hidden="1">
      <c r="A296" s="1780"/>
      <c r="B296" s="1780"/>
      <c r="C296" s="369" t="s">
        <v>1151</v>
      </c>
      <c r="D296" s="2462"/>
      <c r="E296" s="2204"/>
      <c r="F296" s="2383"/>
      <c r="G296" s="2427"/>
      <c r="H296" s="1500"/>
      <c r="I296" s="651" t="s">
        <v>1150</v>
      </c>
      <c r="J296" s="571"/>
      <c r="K296" s="1500"/>
      <c r="L296" s="214"/>
      <c r="M296" s="341"/>
      <c r="N296" s="334"/>
      <c r="O296" s="1624"/>
      <c r="P296" s="1624"/>
      <c r="AH296" s="1631">
        <v>0</v>
      </c>
    </row>
    <row s="1635" customFormat="1" customHeight="1" ht="0.75" hidden="1">
      <c r="A297" s="1780"/>
      <c r="B297" s="1780"/>
      <c r="C297" s="369" t="s">
        <v>1160</v>
      </c>
      <c r="D297" s="2462"/>
      <c r="E297" s="2204"/>
      <c r="F297" s="2383"/>
      <c r="G297" s="400"/>
      <c r="H297" s="1500"/>
      <c r="I297" s="651"/>
      <c r="J297" s="571"/>
      <c r="K297" s="1500"/>
      <c r="L297" s="214"/>
      <c r="M297" s="341"/>
      <c r="N297" s="334"/>
      <c r="O297" s="1624"/>
      <c r="P297" s="1624"/>
      <c r="AH297" s="1631">
        <v>0</v>
      </c>
    </row>
    <row s="1635" customFormat="1" customHeight="1" ht="18.75" hidden="1">
      <c r="A298" s="1780" t="s">
        <v>203</v>
      </c>
      <c r="B298" s="1780" t="s">
        <v>204</v>
      </c>
      <c r="C298" s="369"/>
      <c r="D298" s="2462"/>
      <c r="E298" s="2204"/>
      <c r="F298" s="2383" t="str">
        <f>INDEX(PT_DIFFERENTIATION_VTAR,MATCH(A298,PT_DIFFERENTIATION_VTAR_ID,0))</f>
        <v>Плата за подключение (технологическое присоединение) к системе теплоснабжения (индивидуальная)</v>
      </c>
      <c r="G298" s="2427" t="str">
        <f>INDEX(PT_DIFFERENTIATION_NTAR,MATCH(B298,PT_DIFFERENTIATION_NTAR_ID,0))</f>
        <v/>
      </c>
      <c r="H298" s="1989"/>
      <c r="I298" s="1739"/>
      <c r="J298" s="1773"/>
      <c r="K298" s="1778"/>
      <c r="L298" s="1989" t="s">
        <v>309</v>
      </c>
      <c r="M298" s="341"/>
      <c r="N298" s="334"/>
      <c r="O298" s="1624"/>
      <c r="P298" s="1624"/>
      <c r="AH298" s="1631">
        <v>0</v>
      </c>
    </row>
    <row s="1635" customFormat="1" customHeight="1" ht="18.75" hidden="1">
      <c r="A299" s="1780"/>
      <c r="B299" s="1780"/>
      <c r="C299" s="369" t="s">
        <v>1151</v>
      </c>
      <c r="D299" s="2462"/>
      <c r="E299" s="2204"/>
      <c r="F299" s="2383"/>
      <c r="G299" s="2427"/>
      <c r="H299" s="1500"/>
      <c r="I299" s="651" t="s">
        <v>1150</v>
      </c>
      <c r="J299" s="571"/>
      <c r="K299" s="1500"/>
      <c r="L299" s="214"/>
      <c r="M299" s="341"/>
      <c r="N299" s="334"/>
      <c r="O299" s="1624"/>
      <c r="P299" s="1624"/>
      <c r="AH299" s="1631">
        <v>0</v>
      </c>
    </row>
    <row s="1635" customFormat="1" customHeight="1" ht="0.75" hidden="1">
      <c r="A300" s="1780"/>
      <c r="B300" s="1780"/>
      <c r="C300" s="369" t="s">
        <v>1160</v>
      </c>
      <c r="D300" s="2462"/>
      <c r="E300" s="2204"/>
      <c r="F300" s="2383"/>
      <c r="G300" s="400"/>
      <c r="H300" s="1500"/>
      <c r="I300" s="651"/>
      <c r="J300" s="571"/>
      <c r="K300" s="1500"/>
      <c r="L300" s="214"/>
      <c r="M300" s="341"/>
      <c r="N300" s="334"/>
      <c r="O300" s="1624"/>
      <c r="P300" s="1624"/>
      <c r="AH300" s="1631">
        <v>0</v>
      </c>
    </row>
    <row s="1635" customFormat="1" customHeight="1" ht="18.75">
      <c r="A301" s="1780" t="s">
        <v>225</v>
      </c>
      <c r="B301" s="1780" t="s">
        <v>226</v>
      </c>
      <c r="C301" s="369"/>
      <c r="D301" s="2462"/>
      <c r="E301" s="2204"/>
      <c r="F301" s="2383" t="str">
        <f>INDEX(PT_DIFFERENTIATION_VTAR,MATCH(A301,PT_DIFFERENTIATION_VTAR_ID,0))</f>
        <v>Тариф на питьевую воду (питьевое водоснабжение)</v>
      </c>
      <c r="G301" s="2427" t="str">
        <f>INDEX(PT_DIFFERENTIATION_NTAR,MATCH(B301,PT_DIFFERENTIATION_NTAR_ID,0))</f>
        <v>Тариф на питьевое водоснабжение</v>
      </c>
      <c r="H301" s="1862"/>
      <c r="I301" s="1739">
        <v>46388</v>
      </c>
      <c r="J301" s="1773">
        <v>46568</v>
      </c>
      <c r="K301" s="1778">
        <v>-1431.61</v>
      </c>
      <c r="L301" s="1862" t="s">
        <v>309</v>
      </c>
      <c r="M301" s="341"/>
      <c r="N301" s="334"/>
      <c r="O301" s="1624"/>
      <c r="P301" s="1624"/>
      <c r="AH301" s="1631">
        <v>0</v>
      </c>
    </row>
    <row s="1635" customFormat="1" customHeight="1" ht="56.25">
      <c r="A302" s="1823"/>
      <c r="B302" s="1823"/>
      <c r="C302" s="1687"/>
      <c r="D302" s="344"/>
      <c r="E302" s="1031"/>
      <c r="F302" s="1031"/>
      <c r="G302" s="1031"/>
      <c r="H302" s="2577" t="s">
        <v>489</v>
      </c>
      <c r="I302" s="1739">
        <v>46569</v>
      </c>
      <c r="J302" s="1773">
        <v>46752</v>
      </c>
      <c r="K302" s="1778">
        <v>36007.62</v>
      </c>
      <c r="L302" s="2271" t="s">
        <v>309</v>
      </c>
      <c r="M302" s="2318"/>
      <c r="N302" s="618"/>
      <c r="O302" s="1624"/>
      <c r="P302" s="1624"/>
      <c r="Q302" s="1635"/>
      <c r="R302" s="1635"/>
      <c r="S302" s="1635"/>
      <c r="T302" s="1635"/>
      <c r="U302" s="1635"/>
      <c r="V302" s="1635"/>
      <c r="W302" s="1635"/>
      <c r="X302" s="1635"/>
      <c r="Y302" s="1635"/>
      <c r="Z302" s="1635"/>
      <c r="AA302" s="1635"/>
      <c r="AB302" s="1635"/>
      <c r="AC302" s="1635"/>
      <c r="AD302" s="1635"/>
      <c r="AE302" s="1635"/>
      <c r="AF302" s="1635"/>
      <c r="AG302" s="1635"/>
      <c r="AH302" s="1635">
        <v>0</v>
      </c>
    </row>
    <row s="1635" customFormat="1" customHeight="1" ht="18.75">
      <c r="A303" s="1780"/>
      <c r="B303" s="1780"/>
      <c r="C303" s="369" t="s">
        <v>1151</v>
      </c>
      <c r="D303" s="2462"/>
      <c r="E303" s="2204"/>
      <c r="F303" s="2383"/>
      <c r="G303" s="2427"/>
      <c r="H303" s="1500"/>
      <c r="I303" s="651" t="s">
        <v>1150</v>
      </c>
      <c r="J303" s="571"/>
      <c r="K303" s="1500"/>
      <c r="L303" s="214"/>
      <c r="M303" s="341"/>
      <c r="N303" s="334"/>
      <c r="O303" s="1624"/>
      <c r="P303" s="1624"/>
      <c r="AH303" s="1631">
        <v>0</v>
      </c>
    </row>
    <row s="1635" customFormat="1" customHeight="1" ht="0.75">
      <c r="A304" s="1780"/>
      <c r="B304" s="1780"/>
      <c r="C304" s="369" t="s">
        <v>1160</v>
      </c>
      <c r="D304" s="2462"/>
      <c r="E304" s="2204"/>
      <c r="F304" s="2383"/>
      <c r="G304" s="400"/>
      <c r="H304" s="1500"/>
      <c r="I304" s="651"/>
      <c r="J304" s="571"/>
      <c r="K304" s="1500"/>
      <c r="L304" s="214"/>
      <c r="M304" s="341"/>
      <c r="N304" s="334"/>
      <c r="O304" s="1624"/>
      <c r="P304" s="1624"/>
      <c r="AH304" s="1631">
        <v>0</v>
      </c>
    </row>
    <row s="1635" customFormat="1" customHeight="1" ht="18.75" hidden="1">
      <c r="A305" s="1780" t="s">
        <v>233</v>
      </c>
      <c r="B305" s="1780" t="s">
        <v>234</v>
      </c>
      <c r="C305" s="369"/>
      <c r="D305" s="2462"/>
      <c r="E305" s="2204"/>
      <c r="F305" s="2383" t="str">
        <f>INDEX(PT_DIFFERENTIATION_VTAR,MATCH(A305,PT_DIFFERENTIATION_VTAR_ID,0))</f>
        <v>Тариф на техническую воду</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1151</v>
      </c>
      <c r="D306" s="2462"/>
      <c r="E306" s="2204"/>
      <c r="F306" s="2383"/>
      <c r="G306" s="2427"/>
      <c r="H306" s="1500"/>
      <c r="I306" s="651" t="s">
        <v>1150</v>
      </c>
      <c r="J306" s="571"/>
      <c r="K306" s="1500"/>
      <c r="L306" s="214"/>
      <c r="M306" s="341"/>
      <c r="N306" s="334"/>
      <c r="O306" s="1624"/>
      <c r="P306" s="1624"/>
      <c r="AH306" s="1631">
        <v>0</v>
      </c>
    </row>
    <row s="1635" customFormat="1" customHeight="1" ht="0.75" hidden="1">
      <c r="A307" s="1780"/>
      <c r="B307" s="1780"/>
      <c r="C307" s="369" t="s">
        <v>1160</v>
      </c>
      <c r="D307" s="2462"/>
      <c r="E307" s="2204"/>
      <c r="F307" s="2383"/>
      <c r="G307" s="400"/>
      <c r="H307" s="1500"/>
      <c r="I307" s="651"/>
      <c r="J307" s="571"/>
      <c r="K307" s="1500"/>
      <c r="L307" s="214"/>
      <c r="M307" s="341"/>
      <c r="N307" s="334"/>
      <c r="O307" s="1624"/>
      <c r="P307" s="1624"/>
      <c r="AH307" s="1631">
        <v>0</v>
      </c>
    </row>
    <row s="1635" customFormat="1" customHeight="1" ht="18.75" hidden="1">
      <c r="A308" s="1780" t="s">
        <v>238</v>
      </c>
      <c r="B308" s="1780" t="s">
        <v>239</v>
      </c>
      <c r="C308" s="369"/>
      <c r="D308" s="2462"/>
      <c r="E308" s="2204"/>
      <c r="F308" s="2383" t="str">
        <f>INDEX(PT_DIFFERENTIATION_VTAR,MATCH(A308,PT_DIFFERENTIATION_VTAR_ID,0))</f>
        <v>Тариф на транспортировку воды</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1151</v>
      </c>
      <c r="D309" s="2462"/>
      <c r="E309" s="2204"/>
      <c r="F309" s="2383"/>
      <c r="G309" s="2427"/>
      <c r="H309" s="1500"/>
      <c r="I309" s="651" t="s">
        <v>1150</v>
      </c>
      <c r="J309" s="571"/>
      <c r="K309" s="1500"/>
      <c r="L309" s="214"/>
      <c r="M309" s="341"/>
      <c r="N309" s="334"/>
      <c r="O309" s="1624"/>
      <c r="P309" s="1624"/>
      <c r="AH309" s="1631">
        <v>0</v>
      </c>
    </row>
    <row s="1635" customFormat="1" customHeight="1" ht="0.75" hidden="1">
      <c r="A310" s="1780"/>
      <c r="B310" s="1780"/>
      <c r="C310" s="369" t="s">
        <v>1160</v>
      </c>
      <c r="D310" s="2462"/>
      <c r="E310" s="2204"/>
      <c r="F310" s="2383"/>
      <c r="G310" s="400"/>
      <c r="H310" s="1500"/>
      <c r="I310" s="651"/>
      <c r="J310" s="571"/>
      <c r="K310" s="1500"/>
      <c r="L310" s="214"/>
      <c r="M310" s="341"/>
      <c r="N310" s="334"/>
      <c r="O310" s="1624"/>
      <c r="P310" s="1624"/>
      <c r="AH310" s="1631">
        <v>0</v>
      </c>
    </row>
    <row s="1635" customFormat="1" customHeight="1" ht="18.75" hidden="1">
      <c r="A311" s="1780" t="s">
        <v>243</v>
      </c>
      <c r="B311" s="1780" t="s">
        <v>244</v>
      </c>
      <c r="C311" s="369"/>
      <c r="D311" s="2462"/>
      <c r="E311" s="2204"/>
      <c r="F311" s="2383" t="str">
        <f>INDEX(PT_DIFFERENTIATION_VTAR,MATCH(A311,PT_DIFFERENTIATION_VTAR_ID,0))</f>
        <v>Тариф на подвоз воды</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1151</v>
      </c>
      <c r="D312" s="2462"/>
      <c r="E312" s="2204"/>
      <c r="F312" s="2383"/>
      <c r="G312" s="2427"/>
      <c r="H312" s="1500"/>
      <c r="I312" s="651" t="s">
        <v>1150</v>
      </c>
      <c r="J312" s="571"/>
      <c r="K312" s="1500"/>
      <c r="L312" s="214"/>
      <c r="M312" s="341"/>
      <c r="N312" s="334"/>
      <c r="O312" s="1624"/>
      <c r="P312" s="1624"/>
      <c r="AH312" s="1631">
        <v>0</v>
      </c>
    </row>
    <row s="1635" customFormat="1" customHeight="1" ht="0.75" hidden="1">
      <c r="A313" s="1780"/>
      <c r="B313" s="1780"/>
      <c r="C313" s="369" t="s">
        <v>1160</v>
      </c>
      <c r="D313" s="2462"/>
      <c r="E313" s="2204"/>
      <c r="F313" s="2383"/>
      <c r="G313" s="400"/>
      <c r="H313" s="1500"/>
      <c r="I313" s="651"/>
      <c r="J313" s="571"/>
      <c r="K313" s="1500"/>
      <c r="L313" s="214"/>
      <c r="M313" s="341"/>
      <c r="N313" s="334"/>
      <c r="O313" s="1624"/>
      <c r="P313" s="1624"/>
      <c r="AH313" s="1631">
        <v>0</v>
      </c>
    </row>
    <row s="1635" customFormat="1" customHeight="1" ht="18.75" hidden="1">
      <c r="A314" s="1780" t="s">
        <v>248</v>
      </c>
      <c r="B314" s="1780" t="s">
        <v>249</v>
      </c>
      <c r="C314" s="369"/>
      <c r="D314" s="2462"/>
      <c r="E314" s="2204"/>
      <c r="F314" s="2383"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7" t="str">
        <f>INDEX(PT_DIFFERENTIATION_NTAR,MATCH(B314,PT_DIFFERENTIATION_NTAR_ID,0))</f>
        <v/>
      </c>
      <c r="H314" s="1862"/>
      <c r="I314" s="1739"/>
      <c r="J314" s="1773"/>
      <c r="K314" s="1778"/>
      <c r="L314" s="1862" t="s">
        <v>309</v>
      </c>
      <c r="M314" s="341"/>
      <c r="N314" s="334"/>
      <c r="O314" s="1624"/>
      <c r="P314" s="1624"/>
      <c r="AH314" s="1631">
        <v>0</v>
      </c>
    </row>
    <row s="1635" customFormat="1" customHeight="1" ht="18.75" hidden="1">
      <c r="A315" s="1780"/>
      <c r="B315" s="1780"/>
      <c r="C315" s="369" t="s">
        <v>1151</v>
      </c>
      <c r="D315" s="2462"/>
      <c r="E315" s="2204"/>
      <c r="F315" s="2383"/>
      <c r="G315" s="2427"/>
      <c r="H315" s="1500"/>
      <c r="I315" s="651" t="s">
        <v>1150</v>
      </c>
      <c r="J315" s="571"/>
      <c r="K315" s="1500"/>
      <c r="L315" s="214"/>
      <c r="M315" s="341"/>
      <c r="N315" s="334"/>
      <c r="O315" s="1624"/>
      <c r="P315" s="1624"/>
      <c r="AH315" s="1631">
        <v>0</v>
      </c>
    </row>
    <row s="1635" customFormat="1" customHeight="1" ht="0.75" hidden="1">
      <c r="A316" s="1780"/>
      <c r="B316" s="1780"/>
      <c r="C316" s="369" t="s">
        <v>1160</v>
      </c>
      <c r="D316" s="2462"/>
      <c r="E316" s="2204"/>
      <c r="F316" s="2383"/>
      <c r="G316" s="400"/>
      <c r="H316" s="1500"/>
      <c r="I316" s="651"/>
      <c r="J316" s="571"/>
      <c r="K316" s="1500"/>
      <c r="L316" s="214"/>
      <c r="M316" s="341"/>
      <c r="N316" s="334"/>
      <c r="O316" s="1624"/>
      <c r="P316" s="1624"/>
      <c r="AH316" s="1631">
        <v>0</v>
      </c>
    </row>
    <row s="1635" customFormat="1" customHeight="1" ht="18.75" hidden="1">
      <c r="A317" s="1780" t="s">
        <v>253</v>
      </c>
      <c r="B317" s="1780" t="s">
        <v>254</v>
      </c>
      <c r="C317" s="369"/>
      <c r="D317" s="2462"/>
      <c r="E317" s="2204"/>
      <c r="F317" s="2383" t="str">
        <f>INDEX(PT_DIFFERENTIATION_VTAR,MATCH(A317,PT_DIFFERENTIATION_VTAR_ID,0))</f>
        <v>Тариф на горячую воду (горячее водоснабжение)</v>
      </c>
      <c r="G317" s="2427" t="str">
        <f>INDEX(PT_DIFFERENTIATION_NTAR,MATCH(B317,PT_DIFFERENTIATION_NTAR_ID,0))</f>
        <v/>
      </c>
      <c r="H317" s="1862"/>
      <c r="I317" s="1739"/>
      <c r="J317" s="1773"/>
      <c r="K317" s="1778"/>
      <c r="L317" s="1862" t="s">
        <v>309</v>
      </c>
      <c r="M317" s="341"/>
      <c r="N317" s="334"/>
      <c r="O317" s="1624"/>
      <c r="P317" s="1624"/>
      <c r="AH317" s="1631">
        <v>0</v>
      </c>
    </row>
    <row s="1635" customFormat="1" customHeight="1" ht="18.75" hidden="1">
      <c r="A318" s="1780"/>
      <c r="B318" s="1780"/>
      <c r="C318" s="369" t="s">
        <v>1151</v>
      </c>
      <c r="D318" s="2462"/>
      <c r="E318" s="2204"/>
      <c r="F318" s="2383"/>
      <c r="G318" s="2427"/>
      <c r="H318" s="1500"/>
      <c r="I318" s="651" t="s">
        <v>1150</v>
      </c>
      <c r="J318" s="571"/>
      <c r="K318" s="1500"/>
      <c r="L318" s="214"/>
      <c r="M318" s="341"/>
      <c r="N318" s="334"/>
      <c r="O318" s="1624"/>
      <c r="P318" s="1624"/>
      <c r="AH318" s="1631">
        <v>0</v>
      </c>
    </row>
    <row s="1635" customFormat="1" customHeight="1" ht="0.75" hidden="1">
      <c r="A319" s="1780"/>
      <c r="B319" s="1780"/>
      <c r="C319" s="369" t="s">
        <v>1160</v>
      </c>
      <c r="D319" s="2462"/>
      <c r="E319" s="2204"/>
      <c r="F319" s="2383"/>
      <c r="G319" s="400"/>
      <c r="H319" s="1500"/>
      <c r="I319" s="651"/>
      <c r="J319" s="571"/>
      <c r="K319" s="1500"/>
      <c r="L319" s="214"/>
      <c r="M319" s="341"/>
      <c r="N319" s="334"/>
      <c r="O319" s="1624"/>
      <c r="P319" s="1624"/>
      <c r="AH319" s="1631">
        <v>0</v>
      </c>
    </row>
    <row s="1635" customFormat="1" customHeight="1" ht="18.75" hidden="1">
      <c r="A320" s="1780" t="s">
        <v>258</v>
      </c>
      <c r="B320" s="1780" t="s">
        <v>259</v>
      </c>
      <c r="C320" s="369"/>
      <c r="D320" s="2462"/>
      <c r="E320" s="2204"/>
      <c r="F320" s="2383" t="str">
        <f>INDEX(PT_DIFFERENTIATION_VTAR,MATCH(A320,PT_DIFFERENTIATION_VTAR_ID,0))</f>
        <v>Тариф на транспортировку горячей воды</v>
      </c>
      <c r="G320" s="2427" t="str">
        <f>INDEX(PT_DIFFERENTIATION_NTAR,MATCH(B320,PT_DIFFERENTIATION_NTAR_ID,0))</f>
        <v/>
      </c>
      <c r="H320" s="1862"/>
      <c r="I320" s="1739"/>
      <c r="J320" s="1773"/>
      <c r="K320" s="1778"/>
      <c r="L320" s="1862" t="s">
        <v>309</v>
      </c>
      <c r="M320" s="341"/>
      <c r="N320" s="334"/>
      <c r="O320" s="1624"/>
      <c r="P320" s="1624"/>
      <c r="AH320" s="1631">
        <v>0</v>
      </c>
    </row>
    <row s="1635" customFormat="1" customHeight="1" ht="18.75" hidden="1">
      <c r="A321" s="1780"/>
      <c r="B321" s="1780"/>
      <c r="C321" s="369" t="s">
        <v>1151</v>
      </c>
      <c r="D321" s="2462"/>
      <c r="E321" s="2204"/>
      <c r="F321" s="2383"/>
      <c r="G321" s="2427"/>
      <c r="H321" s="1500"/>
      <c r="I321" s="651" t="s">
        <v>1150</v>
      </c>
      <c r="J321" s="571"/>
      <c r="K321" s="1500"/>
      <c r="L321" s="214"/>
      <c r="M321" s="341"/>
      <c r="N321" s="334"/>
      <c r="O321" s="1624"/>
      <c r="P321" s="1624"/>
      <c r="AH321" s="1631">
        <v>0</v>
      </c>
    </row>
    <row s="1635" customFormat="1" customHeight="1" ht="0.75" hidden="1">
      <c r="A322" s="1780"/>
      <c r="B322" s="1780"/>
      <c r="C322" s="369" t="s">
        <v>1160</v>
      </c>
      <c r="D322" s="2462"/>
      <c r="E322" s="2204"/>
      <c r="F322" s="2383"/>
      <c r="G322" s="400"/>
      <c r="H322" s="1500"/>
      <c r="I322" s="651"/>
      <c r="J322" s="571"/>
      <c r="K322" s="1500"/>
      <c r="L322" s="214"/>
      <c r="M322" s="341"/>
      <c r="N322" s="334"/>
      <c r="O322" s="1624"/>
      <c r="P322" s="1624"/>
      <c r="AH322" s="1631">
        <v>0</v>
      </c>
    </row>
    <row s="1635" customFormat="1" customHeight="1" ht="18.75" hidden="1">
      <c r="A323" s="1780" t="s">
        <v>263</v>
      </c>
      <c r="B323" s="1780" t="s">
        <v>264</v>
      </c>
      <c r="C323" s="369"/>
      <c r="D323" s="2462"/>
      <c r="E323" s="2204"/>
      <c r="F323" s="2383"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7" t="str">
        <f>INDEX(PT_DIFFERENTIATION_NTAR,MATCH(B323,PT_DIFFERENTIATION_NTAR_ID,0))</f>
        <v/>
      </c>
      <c r="H323" s="1862"/>
      <c r="I323" s="1739"/>
      <c r="J323" s="1773"/>
      <c r="K323" s="1778"/>
      <c r="L323" s="1862" t="s">
        <v>309</v>
      </c>
      <c r="M323" s="341"/>
      <c r="N323" s="334"/>
      <c r="O323" s="1624"/>
      <c r="P323" s="1624"/>
      <c r="AH323" s="1631">
        <v>0</v>
      </c>
    </row>
    <row s="1635" customFormat="1" customHeight="1" ht="18.75" hidden="1">
      <c r="A324" s="1780"/>
      <c r="B324" s="1780"/>
      <c r="C324" s="369" t="s">
        <v>1151</v>
      </c>
      <c r="D324" s="2462"/>
      <c r="E324" s="2204"/>
      <c r="F324" s="2383"/>
      <c r="G324" s="2427"/>
      <c r="H324" s="1500"/>
      <c r="I324" s="651" t="s">
        <v>1150</v>
      </c>
      <c r="J324" s="571"/>
      <c r="K324" s="1500"/>
      <c r="L324" s="214"/>
      <c r="M324" s="341"/>
      <c r="N324" s="334"/>
      <c r="O324" s="1624"/>
      <c r="P324" s="1624"/>
      <c r="AH324" s="1631">
        <v>0</v>
      </c>
    </row>
    <row s="1635" customFormat="1" customHeight="1" ht="0.75" hidden="1">
      <c r="A325" s="1780"/>
      <c r="B325" s="1780"/>
      <c r="C325" s="369" t="s">
        <v>1160</v>
      </c>
      <c r="D325" s="2462"/>
      <c r="E325" s="2204"/>
      <c r="F325" s="2383"/>
      <c r="G325" s="400"/>
      <c r="H325" s="1500"/>
      <c r="I325" s="651"/>
      <c r="J325" s="571"/>
      <c r="K325" s="1500"/>
      <c r="L325" s="214"/>
      <c r="M325" s="341"/>
      <c r="N325" s="334"/>
      <c r="O325" s="1624"/>
      <c r="P325" s="1624"/>
      <c r="AH325" s="1631">
        <v>0</v>
      </c>
    </row>
    <row s="1635" customFormat="1" customHeight="1" ht="18.75" hidden="1">
      <c r="A326" s="1780" t="s">
        <v>268</v>
      </c>
      <c r="B326" s="1780" t="s">
        <v>269</v>
      </c>
      <c r="C326" s="369"/>
      <c r="D326" s="2462"/>
      <c r="E326" s="2204"/>
      <c r="F326" s="2383" t="str">
        <f>INDEX(PT_DIFFERENTIATION_VTAR,MATCH(A326,PT_DIFFERENTIATION_VTAR_ID,0))</f>
        <v>Тариф на водоотведение</v>
      </c>
      <c r="G326" s="2427" t="str">
        <f>INDEX(PT_DIFFERENTIATION_NTAR,MATCH(B326,PT_DIFFERENTIATION_NTAR_ID,0))</f>
        <v/>
      </c>
      <c r="H326" s="1862"/>
      <c r="I326" s="1739"/>
      <c r="J326" s="1773"/>
      <c r="K326" s="1778"/>
      <c r="L326" s="1862" t="s">
        <v>309</v>
      </c>
      <c r="M326" s="341"/>
      <c r="N326" s="334"/>
      <c r="O326" s="1624"/>
      <c r="P326" s="1624"/>
      <c r="AH326" s="1631">
        <v>0</v>
      </c>
    </row>
    <row s="1635" customFormat="1" customHeight="1" ht="18.75" hidden="1">
      <c r="A327" s="1780"/>
      <c r="B327" s="1780"/>
      <c r="C327" s="369" t="s">
        <v>1151</v>
      </c>
      <c r="D327" s="2462"/>
      <c r="E327" s="2204"/>
      <c r="F327" s="2383"/>
      <c r="G327" s="2427"/>
      <c r="H327" s="1500"/>
      <c r="I327" s="651" t="s">
        <v>1150</v>
      </c>
      <c r="J327" s="571"/>
      <c r="K327" s="1500"/>
      <c r="L327" s="214"/>
      <c r="M327" s="341"/>
      <c r="N327" s="334"/>
      <c r="O327" s="1624"/>
      <c r="P327" s="1624"/>
      <c r="AH327" s="1631">
        <v>0</v>
      </c>
    </row>
    <row s="1635" customFormat="1" customHeight="1" ht="0.75" hidden="1">
      <c r="A328" s="1780"/>
      <c r="B328" s="1780"/>
      <c r="C328" s="369" t="s">
        <v>1160</v>
      </c>
      <c r="D328" s="2462"/>
      <c r="E328" s="2204"/>
      <c r="F328" s="2383"/>
      <c r="G328" s="400"/>
      <c r="H328" s="1500"/>
      <c r="I328" s="651"/>
      <c r="J328" s="571"/>
      <c r="K328" s="1500"/>
      <c r="L328" s="214"/>
      <c r="M328" s="341"/>
      <c r="N328" s="334"/>
      <c r="O328" s="1624"/>
      <c r="P328" s="1624"/>
      <c r="AH328" s="1631">
        <v>0</v>
      </c>
    </row>
    <row s="1635" customFormat="1" customHeight="1" ht="18.75" hidden="1">
      <c r="A329" s="1780" t="s">
        <v>273</v>
      </c>
      <c r="B329" s="1780" t="s">
        <v>274</v>
      </c>
      <c r="C329" s="369"/>
      <c r="D329" s="2462"/>
      <c r="E329" s="2204"/>
      <c r="F329" s="2383" t="str">
        <f>INDEX(PT_DIFFERENTIATION_VTAR,MATCH(A329,PT_DIFFERENTIATION_VTAR_ID,0))</f>
        <v>Тариф на транспортировку сточных вод</v>
      </c>
      <c r="G329" s="2427" t="str">
        <f>INDEX(PT_DIFFERENTIATION_NTAR,MATCH(B329,PT_DIFFERENTIATION_NTAR_ID,0))</f>
        <v/>
      </c>
      <c r="H329" s="1862"/>
      <c r="I329" s="1739"/>
      <c r="J329" s="1773"/>
      <c r="K329" s="1778"/>
      <c r="L329" s="1862" t="s">
        <v>309</v>
      </c>
      <c r="M329" s="341"/>
      <c r="N329" s="334"/>
      <c r="O329" s="1624"/>
      <c r="P329" s="1624"/>
      <c r="AH329" s="1631">
        <v>0</v>
      </c>
    </row>
    <row s="1635" customFormat="1" customHeight="1" ht="18.75" hidden="1">
      <c r="A330" s="1780"/>
      <c r="B330" s="1780"/>
      <c r="C330" s="369" t="s">
        <v>1151</v>
      </c>
      <c r="D330" s="2462"/>
      <c r="E330" s="2204"/>
      <c r="F330" s="2383"/>
      <c r="G330" s="2427"/>
      <c r="H330" s="1500"/>
      <c r="I330" s="651" t="s">
        <v>1150</v>
      </c>
      <c r="J330" s="571"/>
      <c r="K330" s="1500"/>
      <c r="L330" s="214"/>
      <c r="M330" s="341"/>
      <c r="N330" s="334"/>
      <c r="O330" s="1624"/>
      <c r="P330" s="1624"/>
      <c r="AH330" s="1631">
        <v>0</v>
      </c>
    </row>
    <row s="1635" customFormat="1" customHeight="1" ht="0.75" hidden="1">
      <c r="A331" s="1780"/>
      <c r="B331" s="1780"/>
      <c r="C331" s="369" t="s">
        <v>1160</v>
      </c>
      <c r="D331" s="2462"/>
      <c r="E331" s="2204"/>
      <c r="F331" s="2383"/>
      <c r="G331" s="400"/>
      <c r="H331" s="1500"/>
      <c r="I331" s="651"/>
      <c r="J331" s="571"/>
      <c r="K331" s="1500"/>
      <c r="L331" s="214"/>
      <c r="M331" s="341"/>
      <c r="N331" s="334"/>
      <c r="O331" s="1624"/>
      <c r="P331" s="1624"/>
      <c r="AH331" s="1631">
        <v>0</v>
      </c>
    </row>
    <row s="1635" customFormat="1" customHeight="1" ht="18.75" hidden="1">
      <c r="A332" s="1780" t="s">
        <v>278</v>
      </c>
      <c r="B332" s="1780" t="s">
        <v>279</v>
      </c>
      <c r="C332" s="369"/>
      <c r="D332" s="2462"/>
      <c r="E332" s="2204"/>
      <c r="F332" s="2383" t="str">
        <f>INDEX(PT_DIFFERENTIATION_VTAR,MATCH(A332,PT_DIFFERENTIATION_VTAR_ID,0))</f>
        <v>Тариф на подключение (технологическое присоединение) к централизованной системе водоотведения</v>
      </c>
      <c r="G332" s="2427" t="str">
        <f>INDEX(PT_DIFFERENTIATION_NTAR,MATCH(B332,PT_DIFFERENTIATION_NTAR_ID,0))</f>
        <v/>
      </c>
      <c r="H332" s="1862"/>
      <c r="I332" s="1739"/>
      <c r="J332" s="1773"/>
      <c r="K332" s="1778"/>
      <c r="L332" s="1862" t="s">
        <v>309</v>
      </c>
      <c r="M332" s="341"/>
      <c r="N332" s="334"/>
      <c r="O332" s="1624"/>
      <c r="P332" s="1624"/>
      <c r="AH332" s="1631">
        <v>0</v>
      </c>
    </row>
    <row s="1635" customFormat="1" customHeight="1" ht="18.75" hidden="1">
      <c r="A333" s="1780"/>
      <c r="B333" s="1780"/>
      <c r="C333" s="369" t="s">
        <v>1151</v>
      </c>
      <c r="D333" s="2462"/>
      <c r="E333" s="2204"/>
      <c r="F333" s="2383"/>
      <c r="G333" s="2427"/>
      <c r="H333" s="1500"/>
      <c r="I333" s="651" t="s">
        <v>1150</v>
      </c>
      <c r="J333" s="571"/>
      <c r="K333" s="1500"/>
      <c r="L333" s="214"/>
      <c r="M333" s="341"/>
      <c r="N333" s="334"/>
      <c r="O333" s="1624"/>
      <c r="P333" s="1624"/>
      <c r="AH333" s="1631">
        <v>0</v>
      </c>
    </row>
    <row s="1635" customFormat="1" customHeight="1" ht="1.05">
      <c r="A334" s="1780"/>
      <c r="B334" s="1780"/>
      <c r="C334" s="369" t="s">
        <v>1160</v>
      </c>
      <c r="D334" s="2462"/>
      <c r="E334" s="2204"/>
      <c r="F334" s="2383"/>
      <c r="G334" s="400"/>
      <c r="H334" s="1500"/>
      <c r="I334" s="651"/>
      <c r="J334" s="571"/>
      <c r="K334" s="1500"/>
      <c r="L334" s="214"/>
      <c r="M334" s="341"/>
      <c r="N334" s="334"/>
      <c r="O334" s="1624"/>
      <c r="P334" s="1624"/>
      <c r="AH334" s="1631">
        <v>1</v>
      </c>
    </row>
    <row s="1823" customFormat="1" customHeight="1" ht="3">
      <c r="A335" s="1780"/>
      <c r="B335" s="1780"/>
      <c r="C335" s="1781"/>
      <c r="E335" s="402"/>
      <c r="F335" s="402"/>
      <c r="G335" s="402"/>
      <c r="H335" s="402"/>
      <c r="I335" s="402"/>
      <c r="J335" s="402"/>
      <c r="K335" s="402"/>
      <c r="L335" s="402"/>
      <c r="M335" s="402"/>
      <c r="O335" s="196"/>
      <c r="P335" s="196"/>
      <c r="AH335" s="140">
        <v>3</v>
      </c>
    </row>
    <row customHeight="1" ht="26.25">
      <c r="E336" s="202"/>
      <c r="F336" s="2285"/>
      <c r="G336" s="2285"/>
      <c r="H336" s="2285"/>
      <c r="I336" s="2285"/>
      <c r="J336" s="2285"/>
      <c r="K336" s="2285"/>
      <c r="L336" s="2285"/>
      <c r="M336" s="2285"/>
      <c r="AH336" s="374">
        <v>25</v>
      </c>
    </row>
    <row customHeight="1" ht="14.25" hidden="1">
      <c r="A337" s="1779" t="s">
        <v>82</v>
      </c>
      <c r="B337" s="1779">
        <v>0</v>
      </c>
      <c r="C337" s="369">
        <v>0</v>
      </c>
      <c r="D337" s="344">
        <v>3</v>
      </c>
      <c r="E337" s="374">
        <v>6</v>
      </c>
      <c r="F337" s="374">
        <v>46</v>
      </c>
      <c r="G337" s="374">
        <v>35</v>
      </c>
      <c r="H337" s="374">
        <v>3</v>
      </c>
      <c r="I337" s="374">
        <v>11</v>
      </c>
      <c r="J337" s="374">
        <v>11</v>
      </c>
      <c r="K337" s="374">
        <v>35</v>
      </c>
      <c r="L337" s="374">
        <v>35</v>
      </c>
      <c r="M337" s="374">
        <v>84</v>
      </c>
      <c r="N337" s="374">
        <v>10</v>
      </c>
      <c r="O337" s="350">
        <v>10</v>
      </c>
      <c r="P337" s="350">
        <v>10</v>
      </c>
      <c r="Q337" s="374">
        <v>10</v>
      </c>
      <c r="R337" s="374">
        <v>10</v>
      </c>
      <c r="S337" s="374">
        <v>10</v>
      </c>
      <c r="T337" s="374">
        <v>10</v>
      </c>
      <c r="U337" s="374">
        <v>10</v>
      </c>
      <c r="V337" s="374">
        <v>10</v>
      </c>
      <c r="W337" s="374">
        <v>10</v>
      </c>
      <c r="X337" s="374">
        <v>10</v>
      </c>
      <c r="Y337" s="374">
        <v>10</v>
      </c>
      <c r="Z337" s="374">
        <v>10</v>
      </c>
      <c r="AA337" s="374">
        <v>10</v>
      </c>
      <c r="AB337" s="374">
        <v>10</v>
      </c>
      <c r="AC337" s="374">
        <v>10</v>
      </c>
      <c r="AD337" s="374">
        <v>10</v>
      </c>
      <c r="AE337" s="374">
        <v>10</v>
      </c>
      <c r="AF337" s="374">
        <v>10</v>
      </c>
      <c r="AG337" s="374">
        <v>10</v>
      </c>
      <c r="AH337" s="374">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8:F310"/>
    <mergeCell ref="D311:D313"/>
    <mergeCell ref="E311:E313"/>
    <mergeCell ref="D332:D334"/>
    <mergeCell ref="E332:E334"/>
    <mergeCell ref="G45:G46"/>
    <mergeCell ref="G51:G53"/>
    <mergeCell ref="G55:G56"/>
    <mergeCell ref="G58:G59"/>
    <mergeCell ref="M212:M215"/>
    <mergeCell ref="M88:M91"/>
    <mergeCell ref="F149:L149"/>
    <mergeCell ref="M150:M153"/>
    <mergeCell ref="F211:L211"/>
    <mergeCell ref="F51:F54"/>
    <mergeCell ref="F55:F57"/>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D45:D47"/>
    <mergeCell ref="E45:E47"/>
    <mergeCell ref="F45:F47"/>
    <mergeCell ref="D64:D66"/>
    <mergeCell ref="E64:E66"/>
    <mergeCell ref="F64:F66"/>
    <mergeCell ref="D67:D69"/>
    <mergeCell ref="E67:E69"/>
    <mergeCell ref="F67:F69"/>
    <mergeCell ref="D58:D60"/>
    <mergeCell ref="E58:E60"/>
    <mergeCell ref="F58:F60"/>
    <mergeCell ref="D61:D63"/>
    <mergeCell ref="E61:E63"/>
    <mergeCell ref="F61:F63"/>
    <mergeCell ref="D51:D54"/>
    <mergeCell ref="E51:E54"/>
    <mergeCell ref="D55:D57"/>
    <mergeCell ref="E55:E57"/>
    <mergeCell ref="D48:D50"/>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8"/>
    <mergeCell ref="E115:E118"/>
    <mergeCell ref="F115:F118"/>
    <mergeCell ref="D103:D105"/>
    <mergeCell ref="E103:E105"/>
    <mergeCell ref="F103:F105"/>
    <mergeCell ref="D106:D108"/>
    <mergeCell ref="E106:E108"/>
    <mergeCell ref="F106:F108"/>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3:D195"/>
    <mergeCell ref="E193:E195"/>
    <mergeCell ref="F193:F195"/>
    <mergeCell ref="D184:D186"/>
    <mergeCell ref="E184:E186"/>
    <mergeCell ref="F184:F186"/>
    <mergeCell ref="D187:D189"/>
    <mergeCell ref="E187:E189"/>
    <mergeCell ref="F187:F189"/>
    <mergeCell ref="D177:D180"/>
    <mergeCell ref="E177:E180"/>
    <mergeCell ref="F177: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3:D245"/>
    <mergeCell ref="E243:E245"/>
    <mergeCell ref="F243:F245"/>
    <mergeCell ref="G236:G237"/>
    <mergeCell ref="D249:D251"/>
    <mergeCell ref="E249:E251"/>
    <mergeCell ref="F249:F251"/>
    <mergeCell ref="D246:D248"/>
    <mergeCell ref="E246:E248"/>
    <mergeCell ref="F246:F248"/>
    <mergeCell ref="D233:D235"/>
    <mergeCell ref="E233:E235"/>
    <mergeCell ref="F233:F235"/>
    <mergeCell ref="D239:D242"/>
    <mergeCell ref="E239:E242"/>
    <mergeCell ref="F239:F242"/>
    <mergeCell ref="D236:D238"/>
    <mergeCell ref="E236:E238"/>
    <mergeCell ref="F236:F238"/>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4"/>
    <mergeCell ref="E301:E304"/>
    <mergeCell ref="F301:F304"/>
    <mergeCell ref="D305:D307"/>
    <mergeCell ref="E305:E307"/>
    <mergeCell ref="F305:F307"/>
    <mergeCell ref="D292:D294"/>
    <mergeCell ref="E292:E294"/>
    <mergeCell ref="F292:F294"/>
    <mergeCell ref="D295:D297"/>
    <mergeCell ref="E295:E297"/>
    <mergeCell ref="F295:F297"/>
    <mergeCell ref="D298:D300"/>
    <mergeCell ref="E298:E300"/>
    <mergeCell ref="F298:F300"/>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1"/>
    <mergeCell ref="G283:G284"/>
    <mergeCell ref="G286:G287"/>
    <mergeCell ref="G289:G290"/>
    <mergeCell ref="G292:G293"/>
    <mergeCell ref="G295:G296"/>
    <mergeCell ref="G301:G303"/>
    <mergeCell ref="G298:G299"/>
    <mergeCell ref="G106:G107"/>
    <mergeCell ref="G109:G110"/>
    <mergeCell ref="G115:G117"/>
    <mergeCell ref="G119:G120"/>
    <mergeCell ref="G233:G234"/>
    <mergeCell ref="G239:G241"/>
    <mergeCell ref="G243:G244"/>
    <mergeCell ref="G246:G247"/>
    <mergeCell ref="G202:G203"/>
    <mergeCell ref="G208:G209"/>
    <mergeCell ref="G212:G213"/>
    <mergeCell ref="G215:G216"/>
    <mergeCell ref="G218:G219"/>
    <mergeCell ref="G168:G169"/>
    <mergeCell ref="G171:G172"/>
    <mergeCell ref="G177:G179"/>
    <mergeCell ref="G221:G222"/>
    <mergeCell ref="G224:G225"/>
    <mergeCell ref="G227:G228"/>
    <mergeCell ref="G184:G185"/>
    <mergeCell ref="G187:G188"/>
    <mergeCell ref="G190:G191"/>
    <mergeCell ref="G193:G194"/>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5 I58:J58 I61:J61 I64:J64 I67:J67 I70:J70 I73:J73 I76:J76 I79:J79 I212:J212 I215:J215 I218:J218 I221:J221 I224:J224 I227:J227 I230:J230 I233:J233 I239:J240 I243:J243 I246:J246 I249:J249 I252:J252 I255:J255 I258:J258 I261:J261 I264:J264 I8:J8 I82:J82 I146:J146 I91:J91 I94:J94 I97:J97 I100:J100 I103:J103 I106:J106 I109:J109 I115:J116 I119:J119 I122:J122 I125:J125 I128:J128 I131:J131 I134:J134 I137:J137 I140:J140 I143:J143 I150:J150 I88:J88 I153:J153 I156:J156 I159:J159 I162:J162 I165:J165 I168:J168 I171:J171 I177:J178 I181:J181 I184:J184 I187:J187 I190:J190 I196:J196 I199:J199 I202:J202 I205:J205 I208:J208 I193:J193 I267:J267 I270:J270 I274:J274 I277:J277 I280:J280 I283:J283 I286:J286 I289:J289 I292:J292 I295:J295 I301:J302 I305:J305 I308:J308 I311:J311 I314:J314 I317:J317 I320:J320 I323:J323 I326:J326 I329: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K240 K243 K246 K249 K252 K255 K258 K261 K264 K267 K10 K88 K143 K140 K137 K134 K131 K128 K125 K122 K119 K115:K116 K109 K106 K103 K100 K97 K94 K91 K150 K146 K153 K156 K159 K162 K165 K168 K171 K177:K178 K181 K184 K187 K190 K196 K199 K202 K205 K208 K193 K270 K274 K277 K280 K283 K286 K289 K292 K295 K301:K302 K305 K308 K311 K314 K317 K320 K323 K326 K329 K332 K5 K112 K174 K236 K298">
      <formula1>-9.99999999999999E+23</formula1>
      <formula2>9.99999999999999E+23</formula2>
    </dataValidation>
  </dataValidations>
  <hyperlinks>
    <hyperlink ref="L86" r:id="rId2" tooltip="https://portal.eias.ru/Portal/DownloadPage.aspx?type=12&amp;guid=102fddce-b54e-44da-ab46-a2360cc7f0d8" xr:uid="{126BD8C8-BA7B-B528-3EDE-B7B2A9D7F7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FE515-2A38-232C-125C-.63C2407834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35.00390625" customWidth="1"/>
    <col min="7" max="7" style="1635" width="47.300781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МП г.о. Саранск "Саранское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68.33333333333333">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1161</v>
      </c>
      <c r="G10" s="213" t="s">
        <v>1162</v>
      </c>
      <c r="H10" s="2169" t="s">
        <v>1163</v>
      </c>
      <c r="R10" s="374">
        <v>14</v>
      </c>
    </row>
    <row customHeight="1" ht="68.33333333333333">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1164</v>
      </c>
      <c r="G11" s="213" t="s">
        <v>1165</v>
      </c>
      <c r="H11" s="2170"/>
      <c r="R11" s="374">
        <v>14</v>
      </c>
    </row>
    <row customHeight="1" ht="68.33333333333333">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1166</v>
      </c>
      <c r="G12" s="213" t="s">
        <v>1167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68.33333333333333">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1168</v>
      </c>
      <c r="G13" s="213" t="s">
        <v>1169</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EC308-23F8-291B-0907-59AF89C91FB7}"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79" sqref="G79:G8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26.5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МП г.о. Саранск "Саранское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66</v>
      </c>
      <c r="G79" s="2631" t="str">
        <f>INDEX(VD_NAME_LIST,MATCH("4189671",VD_ID_LIST,0))</f>
        <v>Холодное водоснабжение. Питьевая вода</v>
      </c>
      <c r="H79" s="2553"/>
      <c r="I79" s="2553">
        <v>1</v>
      </c>
      <c r="J79" s="2501" t="s">
        <v>223</v>
      </c>
      <c r="K79" s="2185" t="s">
        <v>19</v>
      </c>
      <c r="L79" s="2108"/>
      <c r="M79" s="2108" t="s">
        <v>109</v>
      </c>
      <c r="N79" s="438" t="s">
        <v>28</v>
      </c>
      <c r="O79" s="2185" t="s">
        <v>19</v>
      </c>
      <c r="P79" s="2108"/>
      <c r="Q79" s="2108" t="s">
        <v>109</v>
      </c>
      <c r="R79" s="2632" t="s">
        <v>28</v>
      </c>
      <c r="S79" s="2406" t="s">
        <v>19</v>
      </c>
      <c r="T79" s="2406"/>
      <c r="U79" s="2406" t="s">
        <v>109</v>
      </c>
      <c r="V79" s="1434"/>
      <c r="W79" s="2501"/>
      <c r="Y79" s="1267"/>
      <c r="Z79" s="1267"/>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питьевое водоснабжение</v>
      </c>
      <c r="AK79" s="1267" t="str">
        <f>IF($K$79="нет","без дифференциации",IF($N$79=0,"",$N$79))</f>
        <v>без дифференциации</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1"/>
      <c r="H80" s="2553"/>
      <c r="I80" s="2553"/>
      <c r="J80" s="2501"/>
      <c r="K80" s="2186"/>
      <c r="L80" s="2108"/>
      <c r="M80" s="2108"/>
      <c r="N80" s="438" t="s">
        <v>28</v>
      </c>
      <c r="O80" s="2186"/>
      <c r="P80" s="2108"/>
      <c r="Q80" s="2108"/>
      <c r="R80" s="2632"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1"/>
      <c r="H81" s="2503"/>
      <c r="I81" s="2503"/>
      <c r="J81" s="2533"/>
      <c r="K81" s="2186"/>
      <c r="L81" s="2503"/>
      <c r="M81" s="2503"/>
      <c r="N81" s="2632" t="s">
        <v>28</v>
      </c>
      <c r="O81" s="2112"/>
      <c r="P81" s="2633"/>
      <c r="Q81" s="2634"/>
      <c r="R81" s="2635" t="s">
        <v>229</v>
      </c>
      <c r="S81" s="2636"/>
      <c r="T81" s="2637"/>
      <c r="U81" s="2638"/>
      <c r="V81" s="2639"/>
      <c r="W81" s="2640"/>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1"/>
      <c r="H82" s="2503"/>
      <c r="I82" s="2503"/>
      <c r="J82" s="2533"/>
      <c r="K82" s="2112"/>
      <c r="L82" s="2641"/>
      <c r="M82" s="2642"/>
      <c r="N82" s="2643" t="s">
        <v>230</v>
      </c>
      <c r="O82" s="2644"/>
      <c r="P82" s="2645"/>
      <c r="Q82" s="2646"/>
      <c r="R82" s="2647"/>
      <c r="S82" s="2648"/>
      <c r="T82" s="2649"/>
      <c r="U82" s="2650"/>
      <c r="V82" s="2651"/>
      <c r="W82" s="2652"/>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3"/>
      <c r="H83" s="2654"/>
      <c r="I83" s="2655"/>
      <c r="J83" s="2656" t="s">
        <v>231</v>
      </c>
      <c r="K83" s="2657"/>
      <c r="L83" s="2658"/>
      <c r="M83" s="2659"/>
      <c r="N83" s="2660"/>
      <c r="O83" s="2661"/>
      <c r="P83" s="2662"/>
      <c r="Q83" s="2663"/>
      <c r="R83" s="2664"/>
      <c r="S83" s="2665"/>
      <c r="T83" s="2666"/>
      <c r="U83" s="2667"/>
      <c r="V83" s="2668"/>
      <c r="W83" s="2669"/>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CDDE7-9168-FB88-0425-5B8C90C31C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МП г.о. Саранск "Саранское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572</v>
      </c>
      <c r="G13" s="808" t="s">
        <v>306</v>
      </c>
      <c r="H13" s="807" t="s">
        <v>393</v>
      </c>
      <c r="I13" s="808" t="s">
        <v>306</v>
      </c>
      <c r="J13" s="807" t="s">
        <v>393</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1171</v>
      </c>
      <c r="F17" s="521" t="s">
        <v>309</v>
      </c>
      <c r="G17" s="678"/>
      <c r="H17" s="678"/>
      <c r="I17" s="678"/>
      <c r="J17" s="678"/>
      <c r="K17" s="289" t="s">
        <v>1172</v>
      </c>
      <c r="V17" s="505">
        <v>0</v>
      </c>
    </row>
    <row customHeight="1" ht="48.29999999999999">
      <c r="A18" s="505"/>
      <c r="C18" s="526"/>
      <c r="D18" s="521">
        <v>3</v>
      </c>
      <c r="E18" s="279" t="s">
        <v>820</v>
      </c>
      <c r="F18" s="521" t="s">
        <v>309</v>
      </c>
      <c r="G18" s="809" t="s">
        <v>309</v>
      </c>
      <c r="H18" s="810" t="s">
        <v>309</v>
      </c>
      <c r="I18" s="521" t="s">
        <v>309</v>
      </c>
      <c r="J18" s="578" t="s">
        <v>309</v>
      </c>
      <c r="K18" s="289" t="s">
        <v>1173</v>
      </c>
      <c r="V18" s="505">
        <v>46</v>
      </c>
    </row>
    <row customHeight="1" ht="35.699999999999996">
      <c r="A19" s="505"/>
      <c r="C19" s="526"/>
      <c r="D19" s="539" t="s">
        <v>327</v>
      </c>
      <c r="E19" s="559" t="s">
        <v>822</v>
      </c>
      <c r="F19" s="521" t="s">
        <v>823</v>
      </c>
      <c r="G19" s="817"/>
      <c r="H19" s="106"/>
      <c r="I19" s="817"/>
      <c r="J19" s="818"/>
      <c r="K19" s="679"/>
      <c r="V19" s="505">
        <v>34</v>
      </c>
    </row>
    <row customHeight="1" ht="35.699999999999996">
      <c r="A20" s="505"/>
      <c r="C20" s="526"/>
      <c r="D20" s="1890" t="s">
        <v>335</v>
      </c>
      <c r="E20" s="559" t="s">
        <v>824</v>
      </c>
      <c r="F20" s="521" t="s">
        <v>825</v>
      </c>
      <c r="G20" s="817"/>
      <c r="H20" s="106"/>
      <c r="I20" s="817"/>
      <c r="J20" s="106"/>
      <c r="K20" s="679"/>
      <c r="V20" s="505">
        <v>34</v>
      </c>
    </row>
    <row customHeight="1" ht="48.29999999999999">
      <c r="A21" s="505"/>
      <c r="C21" s="526"/>
      <c r="D21" s="1890" t="s">
        <v>337</v>
      </c>
      <c r="E21" s="559" t="s">
        <v>826</v>
      </c>
      <c r="F21" s="521" t="s">
        <v>577</v>
      </c>
      <c r="G21" s="680"/>
      <c r="H21" s="106"/>
      <c r="I21" s="680"/>
      <c r="J21" s="106"/>
      <c r="K21" s="679"/>
      <c r="V21" s="505">
        <v>46</v>
      </c>
    </row>
    <row customHeight="1" ht="67.5" hidden="1">
      <c r="A22" s="505"/>
      <c r="C22" s="526"/>
      <c r="D22" s="521">
        <v>5</v>
      </c>
      <c r="E22" s="279" t="s">
        <v>1174</v>
      </c>
      <c r="F22" s="521" t="s">
        <v>564</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F417AA-DD58-3A81-E8B8-E06FAF1BE2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813</v>
      </c>
      <c r="BI1" s="1070"/>
      <c r="BJ1" s="1071" t="s">
        <v>1219</v>
      </c>
      <c r="BK1" s="1070"/>
      <c r="BL1" s="1072" t="s">
        <v>912</v>
      </c>
      <c r="BM1" s="1070"/>
      <c r="BN1" s="1073" t="s">
        <v>1220</v>
      </c>
      <c r="BS1" s="1427"/>
    </row>
    <row customHeight="1" ht="11.25">
      <c r="A2" s="1074" t="s">
        <v>1221</v>
      </c>
      <c r="B2" s="1075">
        <v>2000</v>
      </c>
      <c r="C2" s="1075">
        <v>2022</v>
      </c>
      <c r="D2" s="1075" t="s">
        <v>66</v>
      </c>
      <c r="E2" s="1076" t="s">
        <v>1222</v>
      </c>
      <c r="F2" s="1076" t="s">
        <v>1223</v>
      </c>
      <c r="G2" s="1076" t="s">
        <v>1224</v>
      </c>
      <c r="H2" s="1077" t="s">
        <v>55</v>
      </c>
      <c r="I2" s="1076" t="s">
        <v>109</v>
      </c>
      <c r="J2" s="1076" t="s">
        <v>1225</v>
      </c>
      <c r="K2" s="1078" t="s">
        <v>1226</v>
      </c>
      <c r="L2" s="1079"/>
      <c r="M2" s="1078">
        <v>1</v>
      </c>
      <c r="N2" s="1162" t="s">
        <v>1227</v>
      </c>
      <c r="O2" s="1077" t="s">
        <v>1228</v>
      </c>
      <c r="P2" s="1080" t="s">
        <v>1229</v>
      </c>
      <c r="Q2" s="1081" t="s">
        <v>1230</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1245</v>
      </c>
      <c r="BB2" s="1120" t="s">
        <v>1246</v>
      </c>
      <c r="BC2" s="1120" t="s">
        <v>1247</v>
      </c>
      <c r="BE2" s="1120">
        <v>2000</v>
      </c>
      <c r="BF2" s="1120" t="s">
        <v>1248</v>
      </c>
    </row>
    <row customHeight="1" ht="11.25">
      <c r="A3" s="1074" t="s">
        <v>1249</v>
      </c>
      <c r="B3" s="1075">
        <v>2001</v>
      </c>
      <c r="C3" s="1075">
        <v>2023</v>
      </c>
      <c r="D3" s="1075" t="s">
        <v>19</v>
      </c>
      <c r="E3" s="1076" t="s">
        <v>1250</v>
      </c>
      <c r="F3" s="1076" t="s">
        <v>1251</v>
      </c>
      <c r="G3" s="1076" t="s">
        <v>1252</v>
      </c>
      <c r="H3" s="1077" t="s">
        <v>1253</v>
      </c>
      <c r="I3" s="1076" t="s">
        <v>110</v>
      </c>
      <c r="J3" s="1076" t="s">
        <v>562</v>
      </c>
      <c r="K3" s="1078" t="s">
        <v>1156</v>
      </c>
      <c r="L3" s="1079">
        <f>_xlfn.IFERROR(MATCH(K3,OFFER_METHOD,0),0)</f>
        <v>28</v>
      </c>
      <c r="M3" s="1078">
        <v>2</v>
      </c>
      <c r="N3" s="1162" t="s">
        <v>1254</v>
      </c>
      <c r="O3" s="1077" t="s">
        <v>1255</v>
      </c>
      <c r="P3" s="1080" t="s">
        <v>37</v>
      </c>
      <c r="Q3" s="1081" t="s">
        <v>1256</v>
      </c>
      <c r="R3" s="143" t="s">
        <v>1257</v>
      </c>
      <c r="S3" s="143" t="s">
        <v>1258</v>
      </c>
      <c r="T3" s="1082" t="s">
        <v>1259</v>
      </c>
      <c r="U3" s="1079" t="s">
        <v>1260</v>
      </c>
      <c r="V3" s="1083">
        <v>2</v>
      </c>
      <c r="W3" s="1084"/>
      <c r="X3" s="1084" t="s">
        <v>1261</v>
      </c>
      <c r="Y3" s="1075" t="s">
        <v>1236</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1247</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90</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1236</v>
      </c>
      <c r="Z4" s="1091"/>
      <c r="AC4" s="1075" t="s">
        <v>1297</v>
      </c>
      <c r="AD4" s="1086" t="s">
        <v>1297</v>
      </c>
      <c r="AF4" s="1077" t="s">
        <v>1295</v>
      </c>
      <c r="AH4" s="1077" t="s">
        <v>1298</v>
      </c>
      <c r="AK4" s="1076" t="s">
        <v>1299</v>
      </c>
      <c r="AM4" s="1076" t="s">
        <v>1300</v>
      </c>
      <c r="AP4" s="1087" t="s">
        <v>1261</v>
      </c>
      <c r="AQ4" s="1088" t="s">
        <v>1261</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91</v>
      </c>
      <c r="K5" s="1078" t="s">
        <v>1321</v>
      </c>
      <c r="L5" s="1079">
        <f>_xlfn.IFERROR(MATCH(K5,OFFER_METHOD,0),0)</f>
        <v>0</v>
      </c>
      <c r="M5" s="1078">
        <v>4</v>
      </c>
      <c r="N5" s="1092" t="s">
        <v>1322</v>
      </c>
      <c r="O5" s="1076" t="s">
        <v>1323</v>
      </c>
      <c r="Q5" s="1081" t="s">
        <v>1324</v>
      </c>
      <c r="R5" s="143" t="s">
        <v>500</v>
      </c>
      <c r="T5" s="1077" t="s">
        <v>1325</v>
      </c>
      <c r="U5" s="1079" t="s">
        <v>1326</v>
      </c>
      <c r="V5" s="1083">
        <v>4</v>
      </c>
      <c r="W5" s="1084"/>
      <c r="X5" s="1084" t="s">
        <v>166</v>
      </c>
      <c r="Y5" s="1075" t="s">
        <v>1327</v>
      </c>
      <c r="Z5" s="1091">
        <v>1</v>
      </c>
      <c r="AF5" s="1077" t="s">
        <v>1328</v>
      </c>
      <c r="AH5" s="1076" t="s">
        <v>1329</v>
      </c>
      <c r="AK5" s="1076" t="s">
        <v>1330</v>
      </c>
      <c r="AM5" s="1076" t="s">
        <v>1331</v>
      </c>
      <c r="AP5" s="1087" t="s">
        <v>166</v>
      </c>
      <c r="AQ5" s="1088" t="s">
        <v>166</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1235</v>
      </c>
      <c r="BS5" s="1429"/>
      <c r="BT5" s="1281">
        <v>64236871</v>
      </c>
      <c r="BU5" s="1068" t="s">
        <v>232</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111</v>
      </c>
      <c r="J6" s="1067" t="s">
        <v>1345</v>
      </c>
      <c r="L6" s="1079">
        <f>SUM(kind_of_control_method_filter)</f>
        <v>28</v>
      </c>
      <c r="N6" s="1092" t="s">
        <v>1346</v>
      </c>
      <c r="O6" s="1076" t="s">
        <v>1347</v>
      </c>
      <c r="R6" s="143" t="s">
        <v>1230</v>
      </c>
      <c r="T6" s="1077" t="s">
        <v>1348</v>
      </c>
      <c r="U6" s="1079" t="s">
        <v>1328</v>
      </c>
      <c r="V6" s="1083">
        <v>5</v>
      </c>
      <c r="W6" s="1084"/>
      <c r="X6" s="1075" t="s">
        <v>172</v>
      </c>
      <c r="Y6" s="1075" t="s">
        <v>1349</v>
      </c>
      <c r="Z6" s="1091"/>
      <c r="AA6" s="1094"/>
      <c r="AH6" s="1076" t="s">
        <v>1350</v>
      </c>
      <c r="AK6" s="1076" t="s">
        <v>1351</v>
      </c>
      <c r="AM6" s="1076" t="s">
        <v>1352</v>
      </c>
      <c r="AP6" s="1087" t="s">
        <v>172</v>
      </c>
      <c r="AQ6" s="1088" t="s">
        <v>172</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1268</v>
      </c>
      <c r="BS6" s="1430"/>
      <c r="BT6" s="1281">
        <v>64236872</v>
      </c>
      <c r="BU6" s="1068" t="s">
        <v>237</v>
      </c>
      <c r="BV6" s="1070"/>
      <c r="BW6" s="1695">
        <v>4213768</v>
      </c>
      <c r="BX6" s="1693" t="s">
        <v>257</v>
      </c>
      <c r="BZ6" s="1281">
        <v>64237510</v>
      </c>
      <c r="CA6" s="1068" t="s">
        <v>1360</v>
      </c>
    </row>
    <row customHeight="1" ht="11.25">
      <c r="A7" s="1074" t="s">
        <v>1361</v>
      </c>
      <c r="B7" s="1075">
        <v>2005</v>
      </c>
      <c r="E7" s="1076" t="s">
        <v>1362</v>
      </c>
      <c r="F7" s="1093"/>
      <c r="H7" s="1077" t="s">
        <v>1363</v>
      </c>
      <c r="I7" s="1076" t="s">
        <v>92</v>
      </c>
      <c r="J7" s="1076" t="s">
        <v>1364</v>
      </c>
      <c r="N7" s="1096" t="s">
        <v>1365</v>
      </c>
      <c r="O7" s="1076" t="s">
        <v>1366</v>
      </c>
      <c r="U7" s="1079" t="s">
        <v>19</v>
      </c>
      <c r="V7" s="370" t="s">
        <v>92</v>
      </c>
      <c r="W7" s="1084"/>
      <c r="X7" s="1075" t="s">
        <v>178</v>
      </c>
      <c r="Y7" s="1075" t="s">
        <v>1327</v>
      </c>
      <c r="Z7" s="1091"/>
      <c r="AA7" s="1094"/>
      <c r="AH7" s="1076" t="s">
        <v>1367</v>
      </c>
      <c r="AK7" s="1076" t="s">
        <v>1368</v>
      </c>
      <c r="AM7" s="1076" t="s">
        <v>1369</v>
      </c>
      <c r="AP7" s="1087" t="s">
        <v>178</v>
      </c>
      <c r="AQ7" s="1088" t="s">
        <v>178</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1261</v>
      </c>
      <c r="BS7" s="1429"/>
      <c r="BT7" s="1281">
        <v>64236873</v>
      </c>
      <c r="BU7" s="1068" t="s">
        <v>242</v>
      </c>
      <c r="BV7" s="1070"/>
      <c r="BW7" s="1695">
        <v>4213769</v>
      </c>
      <c r="BX7" s="1693" t="s">
        <v>1377</v>
      </c>
      <c r="BZ7" s="1281">
        <v>64237511</v>
      </c>
      <c r="CA7" s="1068" t="s">
        <v>272</v>
      </c>
    </row>
    <row customHeight="1" ht="11.25">
      <c r="A8" s="1074" t="s">
        <v>1378</v>
      </c>
      <c r="B8" s="1075">
        <v>2006</v>
      </c>
      <c r="E8" s="1076" t="s">
        <v>1379</v>
      </c>
      <c r="F8" s="1093"/>
      <c r="H8" s="1077" t="s">
        <v>1380</v>
      </c>
      <c r="I8" s="1076" t="s">
        <v>93</v>
      </c>
      <c r="J8" s="1076" t="s">
        <v>1381</v>
      </c>
      <c r="N8" s="1163" t="s">
        <v>1382</v>
      </c>
      <c r="O8" s="1076" t="s">
        <v>1383</v>
      </c>
      <c r="V8" s="370" t="s">
        <v>93</v>
      </c>
      <c r="W8" s="1084"/>
      <c r="X8" s="1075" t="s">
        <v>184</v>
      </c>
      <c r="Y8" s="1075" t="s">
        <v>1327</v>
      </c>
      <c r="Z8" s="1091"/>
      <c r="AA8" s="1094"/>
      <c r="AK8" s="1076" t="s">
        <v>1384</v>
      </c>
      <c r="AP8" s="1087" t="s">
        <v>184</v>
      </c>
      <c r="AQ8" s="1088" t="s">
        <v>184</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166</v>
      </c>
      <c r="BS8" s="1429"/>
      <c r="BT8" s="1281">
        <v>64236874</v>
      </c>
      <c r="BU8" s="1295" t="s">
        <v>1393</v>
      </c>
      <c r="BV8" s="1070"/>
      <c r="BW8" s="1695">
        <v>4213770</v>
      </c>
      <c r="BX8" s="1696" t="s">
        <v>1394</v>
      </c>
      <c r="BZ8" s="1281">
        <v>64237512</v>
      </c>
      <c r="CA8" s="1068" t="s">
        <v>267</v>
      </c>
    </row>
    <row customHeight="1" ht="11.25">
      <c r="A9" s="1074" t="s">
        <v>1395</v>
      </c>
      <c r="B9" s="1075">
        <v>2007</v>
      </c>
      <c r="E9" s="1076" t="s">
        <v>1396</v>
      </c>
      <c r="F9" s="1093"/>
      <c r="G9" s="1067" t="s">
        <v>1397</v>
      </c>
      <c r="H9" s="1067" t="s">
        <v>1398</v>
      </c>
      <c r="I9" s="1076" t="s">
        <v>112</v>
      </c>
      <c r="O9" s="1076" t="s">
        <v>1399</v>
      </c>
      <c r="V9" s="370" t="s">
        <v>112</v>
      </c>
      <c r="W9" s="1084"/>
      <c r="X9" s="1075" t="s">
        <v>190</v>
      </c>
      <c r="Y9" s="1075" t="s">
        <v>1236</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172</v>
      </c>
      <c r="BS9" s="1429"/>
      <c r="BT9" s="1281">
        <v>64236875</v>
      </c>
      <c r="BU9" s="1068" t="s">
        <v>247</v>
      </c>
      <c r="BV9" s="1070"/>
      <c r="BW9" s="1690"/>
      <c r="BX9" s="1690"/>
    </row>
    <row customHeight="1" ht="11.25">
      <c r="A10" s="1074" t="s">
        <v>1409</v>
      </c>
      <c r="B10" s="1075">
        <v>2008</v>
      </c>
      <c r="E10" s="1076" t="s">
        <v>1410</v>
      </c>
      <c r="F10" s="1093"/>
      <c r="G10" s="1076" t="s">
        <v>1411</v>
      </c>
      <c r="H10" s="1076" t="s">
        <v>1412</v>
      </c>
      <c r="I10" s="1076" t="s">
        <v>148</v>
      </c>
      <c r="J10" s="1067" t="s">
        <v>1413</v>
      </c>
      <c r="K10" s="1067" t="s">
        <v>1414</v>
      </c>
      <c r="O10" s="1076" t="s">
        <v>1415</v>
      </c>
      <c r="V10" s="371" t="s">
        <v>148</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178</v>
      </c>
      <c r="BS10" s="1429"/>
      <c r="BT10" s="1281">
        <v>64236876</v>
      </c>
      <c r="BU10" s="1068" t="s">
        <v>222</v>
      </c>
      <c r="BV10" s="1070"/>
      <c r="BW10" s="1690"/>
      <c r="BX10" s="1690"/>
    </row>
    <row customHeight="1" ht="11.25">
      <c r="A11" s="1074" t="s">
        <v>1425</v>
      </c>
      <c r="B11" s="1075">
        <v>2009</v>
      </c>
      <c r="E11" s="1076" t="s">
        <v>1426</v>
      </c>
      <c r="F11" s="1093"/>
      <c r="G11" s="1076" t="s">
        <v>1427</v>
      </c>
      <c r="H11" s="1076" t="s">
        <v>1428</v>
      </c>
      <c r="I11" s="1076" t="s">
        <v>149</v>
      </c>
      <c r="J11" s="1077" t="s">
        <v>1429</v>
      </c>
      <c r="K11" s="1099" t="s">
        <v>1430</v>
      </c>
      <c r="O11" s="1077" t="s">
        <v>1431</v>
      </c>
      <c r="V11" s="370" t="s">
        <v>149</v>
      </c>
      <c r="W11" s="275"/>
      <c r="X11" s="1084" t="s">
        <v>1401</v>
      </c>
      <c r="Y11" s="1075" t="s">
        <v>1432</v>
      </c>
      <c r="Z11" s="1091"/>
      <c r="AP11" s="1087" t="s">
        <v>190</v>
      </c>
      <c r="AQ11" s="1089" t="s">
        <v>190</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184</v>
      </c>
      <c r="BS11" s="1429"/>
      <c r="BW11" s="1690"/>
      <c r="BX11" s="1690"/>
    </row>
    <row customHeight="1" ht="11.25">
      <c r="A12" s="1074" t="s">
        <v>1439</v>
      </c>
      <c r="B12" s="1075">
        <v>2010</v>
      </c>
      <c r="E12" s="1076" t="s">
        <v>1440</v>
      </c>
      <c r="F12" s="1093"/>
      <c r="G12" s="1076" t="s">
        <v>1428</v>
      </c>
      <c r="I12" s="1076" t="s">
        <v>150</v>
      </c>
      <c r="J12" s="1077" t="s">
        <v>1441</v>
      </c>
      <c r="K12" s="1099" t="s">
        <v>1442</v>
      </c>
      <c r="O12" s="1077" t="s">
        <v>1230</v>
      </c>
      <c r="V12" s="370" t="s">
        <v>150</v>
      </c>
      <c r="W12" s="1089"/>
      <c r="X12" s="1084" t="s">
        <v>1443</v>
      </c>
      <c r="Y12" s="1075" t="s">
        <v>1236</v>
      </c>
      <c r="AP12" s="1087"/>
      <c r="AW12" s="1120" t="s">
        <v>149</v>
      </c>
      <c r="AX12" s="1120" t="s">
        <v>149</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151</v>
      </c>
      <c r="K13" s="1099" t="s">
        <v>1400</v>
      </c>
      <c r="V13" s="370" t="s">
        <v>151</v>
      </c>
      <c r="W13" s="1089"/>
      <c r="X13" s="1089"/>
      <c r="Y13" s="1089"/>
      <c r="AW13" s="1120" t="s">
        <v>150</v>
      </c>
      <c r="AX13" s="1120" t="s">
        <v>150</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152</v>
      </c>
      <c r="J14" s="1067" t="s">
        <v>1458</v>
      </c>
      <c r="N14" s="1067" t="s">
        <v>1459</v>
      </c>
      <c r="V14" s="1083">
        <v>13</v>
      </c>
      <c r="W14" s="1084"/>
      <c r="X14" s="1084" t="s">
        <v>1268</v>
      </c>
      <c r="Y14" s="1075" t="s">
        <v>1236</v>
      </c>
      <c r="AW14" s="1120" t="s">
        <v>151</v>
      </c>
      <c r="AX14" s="1120" t="s">
        <v>151</v>
      </c>
      <c r="AZ14" s="1067" t="s">
        <v>1460</v>
      </c>
      <c r="BB14" s="1120" t="s">
        <v>1461</v>
      </c>
      <c r="BC14" s="1120" t="s">
        <v>1453</v>
      </c>
      <c r="BE14" s="1120">
        <v>2012</v>
      </c>
      <c r="BH14" s="1068" t="s">
        <v>1376</v>
      </c>
      <c r="BJ14" s="1217" t="s">
        <v>1462</v>
      </c>
      <c r="BL14" s="1217" t="s">
        <v>1462</v>
      </c>
      <c r="BN14" s="1068" t="s">
        <v>1463</v>
      </c>
      <c r="BQ14" s="1281">
        <v>4213782</v>
      </c>
      <c r="BR14" s="1068" t="s">
        <v>190</v>
      </c>
      <c r="BS14" s="1429"/>
      <c r="BT14" s="1070"/>
      <c r="BU14" s="1070"/>
      <c r="BV14" s="1070"/>
      <c r="BW14" s="1694"/>
      <c r="BX14" s="1690"/>
    </row>
    <row customHeight="1" ht="19.5">
      <c r="A15" s="1074" t="s">
        <v>1464</v>
      </c>
      <c r="B15" s="1075">
        <v>2013</v>
      </c>
      <c r="E15" s="1698" t="s">
        <v>1465</v>
      </c>
      <c r="G15" s="1067" t="s">
        <v>1466</v>
      </c>
      <c r="H15" s="1067" t="s">
        <v>1467</v>
      </c>
      <c r="I15" s="1078" t="s">
        <v>153</v>
      </c>
      <c r="J15" s="1089" t="s">
        <v>589</v>
      </c>
      <c r="N15" s="1158" t="s">
        <v>1468</v>
      </c>
      <c r="X15" s="1087"/>
      <c r="AW15" s="1120" t="s">
        <v>152</v>
      </c>
      <c r="AX15" s="1120" t="s">
        <v>152</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562</v>
      </c>
      <c r="N16" s="1158" t="s">
        <v>1477</v>
      </c>
      <c r="AW16" s="1120" t="s">
        <v>153</v>
      </c>
      <c r="AX16" s="1120" t="s">
        <v>153</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1279</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1309</v>
      </c>
      <c r="BR18" s="1159" t="s">
        <v>1310</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165</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1268</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296</v>
      </c>
    </row>
    <row customHeight="1" ht="21">
      <c r="A23" s="1074" t="s">
        <v>1544</v>
      </c>
      <c r="B23" s="1075">
        <v>2021</v>
      </c>
      <c r="AW23" s="1120" t="s">
        <v>1545</v>
      </c>
      <c r="AX23" s="1120" t="s">
        <v>1545</v>
      </c>
      <c r="AZ23" s="1120" t="s">
        <v>1546</v>
      </c>
      <c r="BB23" s="1120" t="s">
        <v>1547</v>
      </c>
      <c r="BC23" s="1120" t="s">
        <v>1247</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489</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01.01.2023</v>
      </c>
      <c r="F29" s="1105" t="str">
        <f>IF(TEMPLATE_GROUP="","",INDEX(EndDateList,MATCH(TEMPLATE_GROUP,CodeTemplateList,0),1))</f>
        <v>31.12.2027</v>
      </c>
      <c r="H29" s="1106" t="s">
        <v>1583</v>
      </c>
      <c r="AX29" s="1120" t="s">
        <v>1584</v>
      </c>
      <c r="AZ29" s="1120" t="s">
        <v>1231</v>
      </c>
      <c r="BB29" s="1120" t="s">
        <v>1431</v>
      </c>
      <c r="BC29" s="1091"/>
      <c r="BE29" s="1120">
        <v>2027</v>
      </c>
      <c r="BJ29" s="1068" t="s">
        <v>1471</v>
      </c>
      <c r="BL29" s="1068" t="s">
        <v>1471</v>
      </c>
    </row>
    <row customHeight="1" ht="11.25">
      <c r="A30" s="1074" t="s">
        <v>1585</v>
      </c>
      <c r="D30" s="1107"/>
      <c r="E30" s="1108"/>
      <c r="F30" s="1108"/>
      <c r="AX30" s="1120" t="s">
        <v>1586</v>
      </c>
      <c r="AZ30" s="1120" t="s">
        <v>1257</v>
      </c>
      <c r="BE30" s="1120">
        <v>2028</v>
      </c>
      <c r="BJ30" s="1068" t="s">
        <v>1587</v>
      </c>
      <c r="BL30" s="1068" t="s">
        <v>1587</v>
      </c>
    </row>
    <row customHeight="1" ht="12.75">
      <c r="A31" s="1074" t="s">
        <v>1588</v>
      </c>
      <c r="D31" s="1101"/>
      <c r="E31" s="1102"/>
      <c r="F31" s="1102"/>
      <c r="H31" s="1109"/>
      <c r="AX31" s="1120" t="s">
        <v>1589</v>
      </c>
      <c r="AZ31" s="1120" t="s">
        <v>498</v>
      </c>
      <c r="BE31" s="1120">
        <v>2029</v>
      </c>
      <c r="BJ31" s="1068" t="s">
        <v>1590</v>
      </c>
      <c r="BL31" s="1068" t="s">
        <v>1590</v>
      </c>
    </row>
    <row customHeight="1" ht="11.25">
      <c r="A32" s="1074" t="s">
        <v>1591</v>
      </c>
      <c r="D32" s="1104" t="s">
        <v>1592</v>
      </c>
      <c r="E32" s="1105" t="str">
        <f>IF(TEMPLATE_GROUP="","",INDEX(StartDateList,MATCH(TEMPLATE_GROUP,CodeTemplateList,0),1))</f>
        <v>01.01.2023</v>
      </c>
      <c r="F32" s="1105" t="str">
        <f>IF(TEMPLATE_GROUP="","",INDEX(EndDateList,MATCH(TEMPLATE_GROUP,CodeTemplateList,0),1))</f>
        <v>31.12.2027</v>
      </c>
      <c r="H32" s="1110" t="s">
        <v>1593</v>
      </c>
      <c r="O32" s="1074" t="s">
        <v>1228</v>
      </c>
      <c r="AX32" s="1120" t="s">
        <v>1594</v>
      </c>
      <c r="AZ32" s="1120" t="s">
        <v>500</v>
      </c>
      <c r="BE32" s="1120">
        <v>2030</v>
      </c>
      <c r="BJ32" s="1068" t="s">
        <v>1480</v>
      </c>
      <c r="BL32" s="1068" t="s">
        <v>1480</v>
      </c>
    </row>
    <row customHeight="1" ht="11.25">
      <c r="A33" s="1074" t="s">
        <v>1595</v>
      </c>
      <c r="O33" s="1074" t="s">
        <v>1255</v>
      </c>
      <c r="AX33" s="1120" t="s">
        <v>1596</v>
      </c>
      <c r="AZ33" s="1120" t="s">
        <v>1230</v>
      </c>
      <c r="BE33" s="1120">
        <v>2031</v>
      </c>
      <c r="BJ33" s="1068" t="s">
        <v>1487</v>
      </c>
      <c r="BL33" s="1068" t="s">
        <v>1487</v>
      </c>
    </row>
    <row customHeight="1" ht="11.25">
      <c r="A34" s="1074" t="s">
        <v>1597</v>
      </c>
      <c r="O34" s="1074" t="s">
        <v>1290</v>
      </c>
      <c r="AX34" s="1120" t="s">
        <v>1598</v>
      </c>
      <c r="BE34" s="1120">
        <v>2032</v>
      </c>
      <c r="BJ34" s="1068" t="s">
        <v>1498</v>
      </c>
      <c r="BL34" s="1068" t="s">
        <v>1498</v>
      </c>
    </row>
    <row customHeight="1" ht="11.25">
      <c r="A35" s="1074" t="s">
        <v>1599</v>
      </c>
      <c r="O35" s="1074" t="s">
        <v>1323</v>
      </c>
      <c r="AX35" s="1120" t="s">
        <v>1600</v>
      </c>
      <c r="AZ35" s="1067" t="s">
        <v>1601</v>
      </c>
      <c r="BE35" s="1120">
        <v>2033</v>
      </c>
      <c r="BL35" s="1068" t="s">
        <v>1602</v>
      </c>
    </row>
    <row customHeight="1" ht="11.25">
      <c r="A36" s="1870" t="s">
        <v>1603</v>
      </c>
      <c r="D36" s="1111" t="s">
        <v>1604</v>
      </c>
      <c r="E36" s="1112" t="s">
        <v>859</v>
      </c>
      <c r="F36" s="1113" t="str">
        <f>INDEX(E37:E41,MATCH(TEMPLATE_SPHERE,F37:F41,0))</f>
        <v>холодного водоснабжения</v>
      </c>
      <c r="G36" s="1113" t="str">
        <f>INDEX(G37:G41,MATCH(TEMPLATE_SPHERE,F37:F41,0))</f>
        <v>холодное водоснабжение</v>
      </c>
      <c r="O36" s="1074" t="s">
        <v>1347</v>
      </c>
      <c r="AX36" s="1120" t="s">
        <v>1605</v>
      </c>
      <c r="AZ36" s="1120" t="s">
        <v>1230</v>
      </c>
      <c r="BE36" s="1120">
        <v>2034</v>
      </c>
      <c r="BL36" s="1068" t="s">
        <v>1606</v>
      </c>
    </row>
    <row customHeight="1" ht="11.25">
      <c r="A37" s="1074" t="s">
        <v>1607</v>
      </c>
      <c r="E37" s="407" t="s">
        <v>1608</v>
      </c>
      <c r="F37" s="1114" t="s">
        <v>813</v>
      </c>
      <c r="G37" s="407" t="s">
        <v>1609</v>
      </c>
      <c r="O37" s="1074" t="s">
        <v>1366</v>
      </c>
      <c r="AX37" s="1120" t="s">
        <v>1610</v>
      </c>
      <c r="AZ37" s="1120" t="s">
        <v>1256</v>
      </c>
      <c r="BE37" s="1120">
        <v>2035</v>
      </c>
    </row>
    <row customHeight="1" ht="11.25">
      <c r="A38" s="1074" t="s">
        <v>1611</v>
      </c>
      <c r="E38" s="407" t="s">
        <v>1612</v>
      </c>
      <c r="F38" s="1115" t="s">
        <v>859</v>
      </c>
      <c r="G38" s="407" t="s">
        <v>1613</v>
      </c>
      <c r="O38" s="1074" t="s">
        <v>1383</v>
      </c>
      <c r="AX38" s="1120" t="s">
        <v>1614</v>
      </c>
      <c r="AZ38" s="1120" t="s">
        <v>1291</v>
      </c>
      <c r="BE38" s="1120">
        <v>2036</v>
      </c>
      <c r="BH38" s="1067" t="s">
        <v>1615</v>
      </c>
      <c r="BJ38" s="1067" t="s">
        <v>1616</v>
      </c>
      <c r="BL38" s="1067" t="s">
        <v>1617</v>
      </c>
      <c r="BN38" s="1067" t="s">
        <v>1618</v>
      </c>
    </row>
    <row customHeight="1" ht="11.25">
      <c r="A39" s="1074" t="s">
        <v>1619</v>
      </c>
      <c r="E39" s="407" t="s">
        <v>1620</v>
      </c>
      <c r="F39" s="1115" t="s">
        <v>912</v>
      </c>
      <c r="G39" s="407" t="s">
        <v>1621</v>
      </c>
      <c r="O39" s="1074" t="s">
        <v>1399</v>
      </c>
      <c r="AX39" s="1120" t="s">
        <v>1622</v>
      </c>
      <c r="AZ39" s="1120" t="s">
        <v>1324</v>
      </c>
      <c r="BE39" s="1120">
        <v>2037</v>
      </c>
      <c r="BH39" s="1068" t="s">
        <v>1623</v>
      </c>
      <c r="BJ39" s="1217" t="s">
        <v>1623</v>
      </c>
      <c r="BL39" s="1217" t="s">
        <v>1623</v>
      </c>
      <c r="BN39" s="1068" t="s">
        <v>1624</v>
      </c>
    </row>
    <row customHeight="1" ht="11.25">
      <c r="A40" s="1074" t="s">
        <v>1625</v>
      </c>
      <c r="E40" s="407" t="s">
        <v>1626</v>
      </c>
      <c r="F40" s="1115" t="s">
        <v>899</v>
      </c>
      <c r="G40" s="407" t="s">
        <v>1627</v>
      </c>
      <c r="O40" s="1074" t="s">
        <v>1415</v>
      </c>
      <c r="AX40" s="1120" t="s">
        <v>1628</v>
      </c>
      <c r="BE40" s="1120">
        <v>2038</v>
      </c>
      <c r="BH40" s="1068" t="s">
        <v>1629</v>
      </c>
      <c r="BJ40" s="1217" t="s">
        <v>1032</v>
      </c>
      <c r="BL40" s="1217" t="s">
        <v>1032</v>
      </c>
      <c r="BN40" s="1068" t="s">
        <v>1066</v>
      </c>
    </row>
    <row customHeight="1" ht="11.25">
      <c r="A41" s="1074" t="s">
        <v>1630</v>
      </c>
      <c r="E41" s="407" t="s">
        <v>1631</v>
      </c>
      <c r="F41" s="1115" t="s">
        <v>1632</v>
      </c>
      <c r="G41" s="407" t="s">
        <v>1631</v>
      </c>
      <c r="O41" s="1074" t="s">
        <v>1431</v>
      </c>
      <c r="AX41" s="1120" t="s">
        <v>1633</v>
      </c>
      <c r="AZ41" s="1067" t="s">
        <v>1634</v>
      </c>
      <c r="BE41" s="1120">
        <v>2039</v>
      </c>
      <c r="BH41" s="1068" t="s">
        <v>1635</v>
      </c>
      <c r="BJ41" s="1217" t="s">
        <v>1028</v>
      </c>
      <c r="BL41" s="1217" t="s">
        <v>1028</v>
      </c>
      <c r="BN41" s="1068" t="s">
        <v>1053</v>
      </c>
    </row>
    <row customHeight="1" ht="11.25">
      <c r="A42" s="1074" t="s">
        <v>1636</v>
      </c>
      <c r="AX42" s="1120" t="s">
        <v>1637</v>
      </c>
      <c r="AZ42" s="1120" t="s">
        <v>1228</v>
      </c>
      <c r="BE42" s="1120">
        <v>2040</v>
      </c>
      <c r="BH42" s="1068" t="s">
        <v>1050</v>
      </c>
      <c r="BJ42" s="1217" t="s">
        <v>1030</v>
      </c>
      <c r="BL42" s="1217" t="s">
        <v>1030</v>
      </c>
      <c r="BN42" s="1068" t="s">
        <v>1638</v>
      </c>
    </row>
    <row customHeight="1" ht="11.25">
      <c r="A43" s="1074" t="s">
        <v>1639</v>
      </c>
      <c r="AX43" s="1120" t="s">
        <v>1640</v>
      </c>
      <c r="AZ43" s="1120" t="s">
        <v>1255</v>
      </c>
      <c r="BE43" s="1120">
        <v>2041</v>
      </c>
      <c r="BH43" s="1068" t="s">
        <v>1641</v>
      </c>
      <c r="BJ43" s="1217" t="s">
        <v>1635</v>
      </c>
      <c r="BL43" s="1217" t="s">
        <v>1635</v>
      </c>
      <c r="BN43" s="1068" t="s">
        <v>1642</v>
      </c>
    </row>
    <row customHeight="1" ht="11.25">
      <c r="A44" s="1074" t="s">
        <v>1643</v>
      </c>
      <c r="G44" s="1094">
        <f>YEAR(TODAY())</f>
        <v>2026</v>
      </c>
      <c r="I44" s="799" t="s">
        <v>1644</v>
      </c>
      <c r="J44" s="1089" t="s">
        <v>1645</v>
      </c>
      <c r="K44" s="1089" t="s">
        <v>1646</v>
      </c>
      <c r="AX44" s="1120" t="s">
        <v>1647</v>
      </c>
      <c r="AZ44" s="1120" t="s">
        <v>1290</v>
      </c>
      <c r="BE44" s="1120">
        <v>2042</v>
      </c>
      <c r="BH44" s="1068" t="s">
        <v>1648</v>
      </c>
      <c r="BJ44" s="1217" t="s">
        <v>1050</v>
      </c>
      <c r="BL44" s="1217" t="s">
        <v>1050</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1323</v>
      </c>
      <c r="BE45" s="1120">
        <v>2043</v>
      </c>
      <c r="BH45" s="1068" t="s">
        <v>1657</v>
      </c>
      <c r="BJ45" s="1217" t="s">
        <v>1044</v>
      </c>
      <c r="BL45" s="1217" t="s">
        <v>1044</v>
      </c>
      <c r="BN45" s="1068" t="s">
        <v>1658</v>
      </c>
    </row>
    <row customHeight="1" ht="11.25">
      <c r="A46" s="1074" t="s">
        <v>1659</v>
      </c>
      <c r="E46" s="407" t="s">
        <v>26</v>
      </c>
      <c r="F46" s="1114" t="s">
        <v>1660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1661</v>
      </c>
      <c r="AZ46" s="1120" t="s">
        <v>1347</v>
      </c>
      <c r="BE46" s="1120">
        <v>2044</v>
      </c>
      <c r="BH46" s="1068" t="s">
        <v>1053</v>
      </c>
      <c r="BJ46" s="1217" t="s">
        <v>1034</v>
      </c>
      <c r="BL46" s="1217" t="s">
        <v>1034</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1665</v>
      </c>
      <c r="AZ47" s="1120" t="s">
        <v>1366</v>
      </c>
      <c r="BE47" s="1120">
        <v>2045</v>
      </c>
      <c r="BH47" s="1068" t="s">
        <v>1638</v>
      </c>
      <c r="BJ47" s="1217" t="s">
        <v>1036</v>
      </c>
      <c r="BL47" s="1217" t="s">
        <v>1036</v>
      </c>
      <c r="BN47" s="1068" t="s">
        <v>1666</v>
      </c>
    </row>
    <row customHeight="1" ht="11.25">
      <c r="A48" s="1074" t="s">
        <v>1667</v>
      </c>
      <c r="E48" s="407" t="s">
        <v>1668</v>
      </c>
      <c r="F48" s="1115" t="s">
        <v>1669</v>
      </c>
      <c r="G48" s="1116" t="str">
        <f>_xlfn.IFERROR(IF(f_year="","01.01."&amp;CURRENT_YEAR,"01.01."&amp;f_year),"01.01."&amp;CURRENT_YEAR)</f>
        <v>01.01.2026</v>
      </c>
      <c r="H48" s="1116" t="str">
        <f>_xlfn.IFERROR(IF(f_year="","31.12."&amp;CURRENT_YEAR,"31.12."&amp;f_year),"31.12."&amp;CURRENT_YEAR)</f>
        <v>31.12.2026</v>
      </c>
      <c r="I48" s="1742">
        <f>IF(f_year="",TRUE,FALSE)</f>
        <v>1</v>
      </c>
      <c r="J48" s="1745" t="s">
        <v>1670</v>
      </c>
      <c r="K48" s="1746"/>
      <c r="AX48" s="1120" t="s">
        <v>1671</v>
      </c>
      <c r="AZ48" s="1120" t="s">
        <v>1383</v>
      </c>
      <c r="BE48" s="1120">
        <v>2046</v>
      </c>
      <c r="BH48" s="1068" t="s">
        <v>1642</v>
      </c>
      <c r="BJ48" s="1217" t="s">
        <v>1038</v>
      </c>
      <c r="BL48" s="1217" t="s">
        <v>1038</v>
      </c>
      <c r="BN48" s="1068" t="s">
        <v>1672</v>
      </c>
    </row>
    <row customHeight="1" ht="11.25">
      <c r="A49" s="1074" t="s">
        <v>1673</v>
      </c>
      <c r="E49" s="407" t="s">
        <v>1674</v>
      </c>
      <c r="F49" s="1115" t="s">
        <v>1675</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1676</v>
      </c>
      <c r="AZ49" s="1120" t="s">
        <v>1399</v>
      </c>
      <c r="BE49" s="1120">
        <v>2047</v>
      </c>
      <c r="BH49" s="1068" t="s">
        <v>1054</v>
      </c>
      <c r="BJ49" s="1217" t="s">
        <v>1040</v>
      </c>
      <c r="BL49" s="1217" t="s">
        <v>1040</v>
      </c>
    </row>
    <row customHeight="1" ht="11.25">
      <c r="A50" s="1074" t="s">
        <v>1677</v>
      </c>
      <c r="E50" s="407" t="s">
        <v>1678</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1679</v>
      </c>
      <c r="AZ50" s="1120" t="s">
        <v>1415</v>
      </c>
      <c r="BE50" s="1120">
        <v>2048</v>
      </c>
      <c r="BH50" s="1068" t="s">
        <v>1649</v>
      </c>
      <c r="BJ50" s="1217" t="s">
        <v>1042</v>
      </c>
      <c r="BL50" s="1217" t="s">
        <v>1042</v>
      </c>
    </row>
    <row customHeight="1" ht="11.25">
      <c r="A51" s="1074" t="s">
        <v>1680</v>
      </c>
      <c r="E51" s="407" t="s">
        <v>1681</v>
      </c>
      <c r="F51" s="1115" t="s">
        <v>1652</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1658</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1687</v>
      </c>
      <c r="AZ52" s="1120" t="s">
        <v>1230</v>
      </c>
      <c r="BE52" s="1120">
        <v>2050</v>
      </c>
      <c r="BH52" s="1068" t="s">
        <v>1662</v>
      </c>
      <c r="BJ52" s="1217" t="s">
        <v>1053</v>
      </c>
      <c r="BL52" s="1217" t="s">
        <v>1053</v>
      </c>
    </row>
    <row customHeight="1" ht="11.25">
      <c r="A53" s="1074" t="s">
        <v>1688</v>
      </c>
      <c r="E53" s="407" t="s">
        <v>1689</v>
      </c>
      <c r="F53" s="1115" t="s">
        <v>1689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1232</v>
      </c>
      <c r="BE55" s="1120">
        <v>2053</v>
      </c>
      <c r="BH55" s="1070" t="s">
        <v>28</v>
      </c>
      <c r="BJ55" s="1217" t="s">
        <v>1054</v>
      </c>
      <c r="BL55" s="1217" t="s">
        <v>1054</v>
      </c>
    </row>
    <row customHeight="1" ht="11.25">
      <c r="A56" s="1074" t="s">
        <v>1697</v>
      </c>
      <c r="D56" s="1118" t="s">
        <v>1698</v>
      </c>
      <c r="E56" s="1095" t="s">
        <v>111</v>
      </c>
      <c r="F56" s="1074" t="s">
        <v>1699</v>
      </c>
      <c r="AX56" s="1120" t="s">
        <v>1700</v>
      </c>
      <c r="AZ56" s="1120" t="s">
        <v>1258</v>
      </c>
      <c r="BE56" s="1120">
        <v>2054</v>
      </c>
      <c r="BH56" s="1070" t="s">
        <v>28</v>
      </c>
      <c r="BJ56" s="1217" t="s">
        <v>1649</v>
      </c>
      <c r="BL56" s="1217" t="s">
        <v>1649</v>
      </c>
    </row>
    <row customHeight="1" ht="11.25">
      <c r="A57" s="1074" t="s">
        <v>1701</v>
      </c>
      <c r="D57" s="1118" t="s">
        <v>1702</v>
      </c>
      <c r="E57" s="1095" t="s">
        <v>111</v>
      </c>
      <c r="F57" s="1074" t="s">
        <v>1699</v>
      </c>
      <c r="AX57" s="1120" t="s">
        <v>1703</v>
      </c>
      <c r="AZ57" s="1120" t="s">
        <v>1293</v>
      </c>
      <c r="BE57" s="1120">
        <v>2055</v>
      </c>
      <c r="BJ57" s="1217" t="s">
        <v>1658</v>
      </c>
      <c r="BL57" s="1217" t="s">
        <v>1658</v>
      </c>
    </row>
    <row customHeight="1" ht="11.25">
      <c r="A58" s="1074" t="s">
        <v>1704</v>
      </c>
      <c r="D58" s="1118" t="s">
        <v>1705</v>
      </c>
      <c r="E58" s="1095" t="s">
        <v>111</v>
      </c>
      <c r="F58" s="1074" t="s">
        <v>1699</v>
      </c>
      <c r="AX58" s="1120" t="s">
        <v>99</v>
      </c>
      <c r="BE58" s="1120">
        <v>2056</v>
      </c>
      <c r="BJ58" s="1217" t="s">
        <v>1662</v>
      </c>
      <c r="BL58" s="1217" t="s">
        <v>1662</v>
      </c>
    </row>
    <row customHeight="1" ht="11.25">
      <c r="A59" s="1074" t="s">
        <v>1706</v>
      </c>
      <c r="D59" s="1118" t="s">
        <v>131</v>
      </c>
      <c r="E59" s="1095" t="s">
        <v>1594</v>
      </c>
      <c r="F59" s="1074" t="s">
        <v>1707</v>
      </c>
      <c r="AX59" s="1120" t="s">
        <v>1708</v>
      </c>
      <c r="AZ59" s="1067" t="s">
        <v>1709</v>
      </c>
      <c r="BE59" s="1120">
        <v>2057</v>
      </c>
      <c r="BJ59" s="1217" t="s">
        <v>1666</v>
      </c>
      <c r="BL59" s="1217" t="s">
        <v>1666</v>
      </c>
    </row>
    <row customHeight="1" ht="11.25">
      <c r="A60" s="1074" t="s">
        <v>1710</v>
      </c>
      <c r="D60" s="1118" t="s">
        <v>1711</v>
      </c>
      <c r="E60" s="1095" t="s">
        <v>1594</v>
      </c>
      <c r="F60" s="1074" t="s">
        <v>1707</v>
      </c>
      <c r="AX60" s="1120" t="s">
        <v>1712</v>
      </c>
      <c r="AZ60" s="1120" t="s">
        <v>1233</v>
      </c>
      <c r="BE60" s="1120">
        <v>2058</v>
      </c>
      <c r="BJ60" s="1217" t="s">
        <v>1672</v>
      </c>
      <c r="BL60" s="1217" t="s">
        <v>1672</v>
      </c>
    </row>
    <row customHeight="1" ht="11.25">
      <c r="A61" s="1074" t="s">
        <v>1713</v>
      </c>
      <c r="D61" s="1118" t="s">
        <v>1714</v>
      </c>
      <c r="E61" s="1095" t="s">
        <v>1594</v>
      </c>
      <c r="F61" s="1074" t="s">
        <v>1707</v>
      </c>
      <c r="AX61" s="1120" t="s">
        <v>1715</v>
      </c>
      <c r="AZ61" s="1120" t="s">
        <v>1259</v>
      </c>
      <c r="BE61" s="1120">
        <v>2059</v>
      </c>
      <c r="BL61" s="1217" t="s">
        <v>1046</v>
      </c>
    </row>
    <row customHeight="1" ht="11.25">
      <c r="A62" s="1074" t="s">
        <v>16</v>
      </c>
      <c r="D62" s="1118" t="s">
        <v>130</v>
      </c>
      <c r="E62" s="1095">
        <v>30</v>
      </c>
      <c r="F62" s="1074" t="s">
        <v>1707</v>
      </c>
      <c r="AZ62" s="1120" t="s">
        <v>1294</v>
      </c>
      <c r="BE62" s="1120">
        <v>2060</v>
      </c>
      <c r="BL62" s="1217" t="s">
        <v>1048</v>
      </c>
    </row>
    <row customHeight="1" ht="11.25">
      <c r="A63" s="1074" t="s">
        <v>1716</v>
      </c>
      <c r="D63" s="1118" t="s">
        <v>1717</v>
      </c>
      <c r="E63" s="1095">
        <v>30</v>
      </c>
      <c r="F63" s="1074" t="s">
        <v>1707</v>
      </c>
      <c r="AZ63" s="1120" t="s">
        <v>1325</v>
      </c>
      <c r="BE63" s="1120">
        <v>2061</v>
      </c>
    </row>
    <row customHeight="1" ht="11.25">
      <c r="A64" s="1074" t="s">
        <v>1718</v>
      </c>
      <c r="D64" s="1118" t="s">
        <v>1719</v>
      </c>
      <c r="E64" s="1095">
        <v>30</v>
      </c>
      <c r="F64" s="1074" t="s">
        <v>1707</v>
      </c>
      <c r="AZ64" s="1120" t="s">
        <v>1348</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1234</v>
      </c>
      <c r="BE67" s="1120">
        <v>2065</v>
      </c>
    </row>
    <row customHeight="1" ht="11.25">
      <c r="A68" s="1074" t="s">
        <v>1724</v>
      </c>
      <c r="AZ68" s="1120" t="s">
        <v>1260</v>
      </c>
      <c r="BE68" s="1120">
        <v>2066</v>
      </c>
      <c r="BH68" s="1067" t="s">
        <v>1725</v>
      </c>
      <c r="BJ68" s="1067" t="s">
        <v>1726</v>
      </c>
      <c r="BL68" s="1067" t="s">
        <v>1727</v>
      </c>
      <c r="BN68" s="1067" t="s">
        <v>1728</v>
      </c>
    </row>
    <row customHeight="1" ht="11.25">
      <c r="A69" s="1074" t="s">
        <v>1729</v>
      </c>
      <c r="AZ69" s="1120" t="s">
        <v>1295</v>
      </c>
      <c r="BE69" s="1120">
        <v>2067</v>
      </c>
      <c r="BH69" s="1068" t="s">
        <v>1730</v>
      </c>
      <c r="BI69" s="1117" t="s">
        <v>109</v>
      </c>
      <c r="BJ69" s="1068" t="s">
        <v>1731</v>
      </c>
      <c r="BK69" s="1117" t="s">
        <v>109</v>
      </c>
      <c r="BL69" s="1068" t="s">
        <v>1732</v>
      </c>
      <c r="BM69" s="1070" t="s">
        <v>109</v>
      </c>
      <c r="BN69" s="1068" t="s">
        <v>1733</v>
      </c>
    </row>
    <row customHeight="1" ht="11.25">
      <c r="A70" s="1074" t="s">
        <v>1734</v>
      </c>
      <c r="AZ70" s="1120" t="s">
        <v>1326</v>
      </c>
      <c r="BE70" s="1120">
        <v>2068</v>
      </c>
      <c r="BH70" s="1068" t="s">
        <v>1735</v>
      </c>
      <c r="BJ70" s="1068" t="s">
        <v>1736</v>
      </c>
      <c r="BL70" s="1068" t="s">
        <v>1737</v>
      </c>
      <c r="BN70" s="1068" t="s">
        <v>1738</v>
      </c>
    </row>
    <row customHeight="1" ht="11.25">
      <c r="A71" s="1074" t="s">
        <v>1739</v>
      </c>
      <c r="AZ71" s="1120" t="s">
        <v>1328</v>
      </c>
      <c r="BE71" s="1120">
        <v>2069</v>
      </c>
      <c r="BH71" s="1068" t="s">
        <v>1740</v>
      </c>
      <c r="BI71" s="1117" t="s">
        <v>90</v>
      </c>
      <c r="BJ71" s="1068" t="s">
        <v>1741</v>
      </c>
      <c r="BK71" s="1117" t="s">
        <v>90</v>
      </c>
      <c r="BL71" s="1068" t="s">
        <v>1742</v>
      </c>
      <c r="BM71" s="1070" t="s">
        <v>90</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111</v>
      </c>
      <c r="BJ73" s="1068" t="s">
        <v>1749</v>
      </c>
      <c r="BK73" s="1117" t="s">
        <v>111</v>
      </c>
      <c r="BL73" s="1068" t="s">
        <v>1750</v>
      </c>
      <c r="BM73" s="1070" t="s">
        <v>111</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1243</v>
      </c>
      <c r="BH76" s="1068" t="s">
        <v>1761</v>
      </c>
      <c r="BJ76" s="1068" t="s">
        <v>1762</v>
      </c>
      <c r="BL76" s="1068" t="s">
        <v>1763</v>
      </c>
    </row>
    <row customHeight="1" ht="11.25">
      <c r="A77" s="1074" t="s">
        <v>1764</v>
      </c>
      <c r="AZ77" s="1120" t="s">
        <v>1270</v>
      </c>
    </row>
    <row customHeight="1" ht="11.25">
      <c r="A78" s="1074" t="s">
        <v>1765</v>
      </c>
      <c r="AZ78" s="1120" t="s">
        <v>1302</v>
      </c>
    </row>
    <row customHeight="1" ht="11.25">
      <c r="A79" s="1074" t="s">
        <v>1766</v>
      </c>
      <c r="AZ79" s="1120" t="s">
        <v>1332</v>
      </c>
      <c r="BH79" s="1067" t="s">
        <v>1767</v>
      </c>
      <c r="BJ79" s="1067" t="s">
        <v>1768</v>
      </c>
      <c r="BL79" s="1067" t="s">
        <v>1769</v>
      </c>
    </row>
    <row customHeight="1" ht="11.25">
      <c r="A80" s="1074" t="s">
        <v>1770</v>
      </c>
      <c r="AZ80" s="1120" t="s">
        <v>1353</v>
      </c>
      <c r="BH80" s="1068" t="s">
        <v>1771</v>
      </c>
      <c r="BJ80" s="1068" t="s">
        <v>1772</v>
      </c>
      <c r="BL80" s="1068" t="s">
        <v>1773</v>
      </c>
    </row>
    <row customHeight="1" ht="11.25">
      <c r="A81" s="1074" t="s">
        <v>1774</v>
      </c>
      <c r="AZ81" s="1120" t="s">
        <v>1370</v>
      </c>
      <c r="BH81" s="1068" t="s">
        <v>1775</v>
      </c>
      <c r="BJ81" s="1068" t="s">
        <v>1776</v>
      </c>
      <c r="BL81" s="1068" t="s">
        <v>1777</v>
      </c>
    </row>
    <row customHeight="1" ht="11.25">
      <c r="A82" s="1074" t="s">
        <v>1778</v>
      </c>
      <c r="AZ82" s="1120" t="s">
        <v>1385</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1024</v>
      </c>
    </row>
    <row customHeight="1" ht="11.25">
      <c r="A91" s="1074" t="s">
        <v>1807</v>
      </c>
      <c r="AZ91" s="1120" t="s">
        <v>1060</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1431</v>
      </c>
      <c r="BL100" s="1068" t="s">
        <v>1431</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577</v>
      </c>
      <c r="BH108" s="1068" t="s">
        <v>1860</v>
      </c>
      <c r="BJ108" s="1068" t="s">
        <v>1861</v>
      </c>
      <c r="BL108" s="1068" t="s">
        <v>1517</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1230</v>
      </c>
    </row>
    <row customHeight="1" ht="11.25">
      <c r="AZ116" s="1901" t="s">
        <v>1849</v>
      </c>
      <c r="BA116" s="1902" t="s">
        <v>1850</v>
      </c>
      <c r="BH116" s="1068" t="s">
        <v>1256</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B298-D867-A1A8-C038-839D15F42D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489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Мордовия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МП г.о. Саранск "Саранское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1866</v>
      </c>
      <c r="F13" s="1521" t="s">
        <v>309</v>
      </c>
      <c r="G13" s="474"/>
      <c r="H13" s="1533"/>
      <c r="J13" s="455">
        <v>19</v>
      </c>
    </row>
    <row customHeight="1" ht="19.95">
      <c r="A14" s="502"/>
      <c r="B14" s="502"/>
      <c r="C14" s="457"/>
      <c r="D14" s="1523" t="s">
        <v>714</v>
      </c>
      <c r="E14" s="1524" t="s">
        <v>1867</v>
      </c>
      <c r="F14" s="1526"/>
      <c r="G14" s="1525" t="s">
        <v>1868</v>
      </c>
      <c r="H14" s="1533"/>
      <c r="J14" s="455">
        <v>19</v>
      </c>
    </row>
    <row customHeight="1" ht="19.95">
      <c r="A15" s="502"/>
      <c r="B15" s="502"/>
      <c r="C15" s="457"/>
      <c r="D15" s="1523" t="s">
        <v>310</v>
      </c>
      <c r="E15" s="1524" t="s">
        <v>1869</v>
      </c>
      <c r="F15" s="1526"/>
      <c r="G15" s="1525" t="s">
        <v>1870</v>
      </c>
      <c r="H15" s="1533"/>
      <c r="J15" s="455">
        <v>19</v>
      </c>
    </row>
    <row customHeight="1" ht="24">
      <c r="A16" s="502"/>
      <c r="B16" s="502"/>
      <c r="C16" s="457"/>
      <c r="D16" s="1523" t="s">
        <v>313</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91</v>
      </c>
      <c r="E18" s="1527" t="s">
        <v>1875</v>
      </c>
      <c r="F18" s="1526"/>
      <c r="G18" s="474" t="s">
        <v>1874</v>
      </c>
      <c r="H18" s="1533"/>
      <c r="I18" s="852"/>
      <c r="J18" s="455">
        <v>46</v>
      </c>
    </row>
    <row customHeight="1" ht="23.25">
      <c r="A19" s="502"/>
      <c r="B19" s="502"/>
      <c r="C19" s="457"/>
      <c r="D19" s="1520" t="s">
        <v>111</v>
      </c>
      <c r="E19" s="1527" t="s">
        <v>1876</v>
      </c>
      <c r="F19" s="1521" t="s">
        <v>309</v>
      </c>
      <c r="G19" s="2471" t="s">
        <v>1877</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1878</v>
      </c>
      <c r="F22" s="1526"/>
      <c r="G22" s="474" t="s">
        <v>1879</v>
      </c>
      <c r="H22" s="1532"/>
      <c r="J22" s="501">
        <v>25</v>
      </c>
    </row>
    <row s="501" customFormat="1" customHeight="1" ht="19.95">
      <c r="A23" s="502"/>
      <c r="B23" s="502"/>
      <c r="C23" s="502"/>
      <c r="D23" s="1520" t="s">
        <v>93</v>
      </c>
      <c r="E23" s="1527" t="s">
        <v>1880</v>
      </c>
      <c r="F23" s="1531"/>
      <c r="G23" s="474" t="s">
        <v>1881</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E5F88-D968-53F8-E601-6EF4A38778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49</v>
      </c>
      <c r="H1" s="1631" t="s">
        <v>51</v>
      </c>
      <c r="IU1" s="1155" t="s">
        <v>14</v>
      </c>
    </row>
    <row s="1850" customFormat="1" customHeight="1" ht="22.5" hidden="1">
      <c r="A2" s="831"/>
      <c r="B2" s="1160">
        <v>1</v>
      </c>
      <c r="C2" s="1160"/>
      <c r="D2" s="1928" t="s">
        <v>489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1882</v>
      </c>
      <c r="G8" s="1540" t="s">
        <v>49</v>
      </c>
      <c r="H8" s="1540" t="s">
        <v>51</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A66C1-8F48-00A8-3AE8-2F1473010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489</v>
      </c>
      <c r="E2" s="1889"/>
      <c r="F2" s="1892" t="str">
        <f>IF(ROIV_INFO_NAME="","",ROIV_INFO_NAME)</f>
        <v>МП г.о. Саранск "Саранское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МП г.о. Саранск "Саранское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31448-A468-CAA4-9FB8-F261C2CEFA8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489</v>
      </c>
      <c r="E2" s="1904"/>
      <c r="F2" s="1906" t="str">
        <f>IF(ROIV_INFO_NAME="","",ROIV_INFO_NAME)</f>
        <v>МП г.о. Саранск "Саранское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МП г.о. Саранск "Саранское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BAD28-A97D-B248-DCC8-75EEB4F1B27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489</v>
      </c>
      <c r="E2" s="2127">
        <v>1</v>
      </c>
      <c r="F2" s="2303" t="str">
        <f>IF(region_name="","",region_name)</f>
        <v>Республика Мордовия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Мордовия</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D88B8-6BBF-5808-B4DA-68A907A175F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1900</v>
      </c>
      <c r="F9" s="2209"/>
      <c r="G9" s="2209"/>
      <c r="H9" s="2209"/>
      <c r="I9" s="2209"/>
      <c r="M9" s="121">
        <v>28</v>
      </c>
    </row>
    <row customHeight="1" ht="24">
      <c r="D10" s="2209"/>
      <c r="E10" s="127" t="s">
        <v>1901</v>
      </c>
      <c r="F10" s="127" t="s">
        <v>1902</v>
      </c>
      <c r="G10" s="127" t="s">
        <v>1903</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1904</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27649-DB8A-A4F8-64F9-9FAAB65C2C6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88</v>
      </c>
      <c r="E9" s="260" t="s">
        <v>1907</v>
      </c>
      <c r="J9" s="69">
        <v>16</v>
      </c>
    </row>
    <row customHeight="1" ht="1.05">
      <c r="C10" s="92"/>
      <c r="D10" s="87"/>
      <c r="E10" s="87"/>
      <c r="J10" s="69">
        <v>1</v>
      </c>
    </row>
    <row customHeight="1" ht="11.25" hidden="1">
      <c r="C11" s="92"/>
      <c r="D11" s="150">
        <v>0</v>
      </c>
      <c r="E11" s="261"/>
      <c r="J11" s="69">
        <v>0</v>
      </c>
    </row>
    <row customHeight="1" ht="15.75">
      <c r="C12" s="136"/>
      <c r="D12" s="113">
        <v>1</v>
      </c>
      <c r="E12" s="377" t="s">
        <v>1908</v>
      </c>
      <c r="J12" s="69">
        <v>15</v>
      </c>
    </row>
    <row customHeight="1" ht="12.75">
      <c r="C13" s="92"/>
      <c r="D13" s="262"/>
      <c r="E13" s="263" t="s">
        <v>1909</v>
      </c>
      <c r="J13" s="69">
        <v>12</v>
      </c>
    </row>
    <row customHeight="1" ht="3">
      <c r="J14" s="69">
        <v>3</v>
      </c>
    </row>
    <row customHeight="1" ht="23.25">
      <c r="C15" s="137"/>
      <c r="D15" s="2499" t="s">
        <v>1910</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D74B8-36E8-CF38-57BE-7639DB2D442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1909</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3B302-75C4-D3C8-A9A8-F02BF2972A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МП г.о. Саранск "Саранское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128</v>
      </c>
      <c r="H9" s="2194"/>
      <c r="I9" s="2195"/>
      <c r="J9" s="2101"/>
      <c r="K9" s="1559"/>
      <c r="L9" s="2127" t="s">
        <v>291</v>
      </c>
      <c r="M9" s="2101"/>
      <c r="N9" s="2192" t="s">
        <v>88</v>
      </c>
      <c r="O9" s="2193"/>
      <c r="P9" s="2127" t="s">
        <v>129</v>
      </c>
      <c r="Q9" s="1556"/>
      <c r="R9" s="2127" t="s">
        <v>291</v>
      </c>
      <c r="S9" s="2101"/>
      <c r="T9" s="2192" t="s">
        <v>88</v>
      </c>
      <c r="U9" s="2193"/>
      <c r="V9" s="2127" t="s">
        <v>129</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B5E98-13A8-9C64-4DA8-86C5B5AD29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57BEF-2AE1-F8AB-07B8-BC893BDFE4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489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489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1928</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109</v>
      </c>
      <c r="G139" s="2575" t="s">
        <v>28</v>
      </c>
      <c r="H139" s="289"/>
      <c r="I139" s="637" t="s">
        <v>109</v>
      </c>
      <c r="J139" s="1807" t="s">
        <v>1947</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6708-915D-E2E8-F849-EBF9EFEEAD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813</v>
      </c>
      <c r="E1" s="980" t="s">
        <v>859</v>
      </c>
      <c r="F1" s="980" t="s">
        <v>912</v>
      </c>
      <c r="G1" s="980" t="s">
        <v>899</v>
      </c>
      <c r="H1" s="980" t="s">
        <v>1632</v>
      </c>
    </row>
    <row customHeight="1" ht="9">
      <c r="A2" s="983" t="s">
        <v>1958</v>
      </c>
      <c r="B2" s="983"/>
      <c r="C2" s="984" t="str">
        <f>INDEX(TEMPLATE_NUMBER_FORM_LIST,MATCH(TEMPLATE_SPHERE,TEMPLATE_SPHERE_LIST,0))</f>
        <v>10</v>
      </c>
      <c r="D2" s="983" t="s">
        <v>1482</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1960</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1962</v>
      </c>
    </row>
    <row customHeight="1" ht="117">
      <c r="A5" s="846" t="s">
        <v>1963</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1965</v>
      </c>
    </row>
    <row customHeight="1" ht="90">
      <c r="A6" s="846" t="s">
        <v>1966</v>
      </c>
      <c r="B6" s="846" t="s">
        <v>91</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1967</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1170</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1584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2017</v>
      </c>
      <c r="B31" s="846"/>
      <c r="C31" s="984" t="str">
        <f>IF(TEMPLATE_SPHERE="HEAT",D31,IF(TEMPLATE_SPHERE="TKO",H31,E31))</f>
        <v>Форма 1. Информация об организации, осуществляющей холодное водоснабжение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136708-259D-A3F7-6E48-59705E8390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813</v>
      </c>
      <c r="D2" s="841" t="s">
        <v>859</v>
      </c>
      <c r="E2" s="841" t="s">
        <v>912</v>
      </c>
      <c r="F2" s="841" t="s">
        <v>899</v>
      </c>
      <c r="G2" s="841" t="s">
        <v>1632</v>
      </c>
      <c r="H2" s="843"/>
      <c r="I2" s="843"/>
      <c r="J2" s="843"/>
      <c r="K2" s="843"/>
      <c r="L2" s="843"/>
      <c r="M2" s="843"/>
      <c r="N2" s="843"/>
      <c r="O2" s="841" t="s">
        <v>813</v>
      </c>
      <c r="P2" s="841" t="s">
        <v>859</v>
      </c>
      <c r="Q2" s="841" t="s">
        <v>899</v>
      </c>
      <c r="R2" s="841" t="s">
        <v>912</v>
      </c>
      <c r="S2" s="841" t="s">
        <v>1632</v>
      </c>
      <c r="T2" s="841" t="s">
        <v>813</v>
      </c>
      <c r="U2" s="841" t="s">
        <v>859</v>
      </c>
      <c r="V2" s="841" t="s">
        <v>899</v>
      </c>
      <c r="W2" s="841" t="s">
        <v>912</v>
      </c>
      <c r="X2" s="841" t="s">
        <v>1632</v>
      </c>
      <c r="Y2" s="841"/>
      <c r="Z2" s="841" t="s">
        <v>813</v>
      </c>
      <c r="AA2" s="850" t="s">
        <v>859</v>
      </c>
      <c r="AB2" s="841" t="s">
        <v>899</v>
      </c>
      <c r="AC2" s="841" t="s">
        <v>912</v>
      </c>
      <c r="AD2" s="841" t="s">
        <v>1632</v>
      </c>
    </row>
    <row customHeight="1" ht="162">
      <c r="A3" s="845" t="s">
        <v>26</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1665</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714</v>
      </c>
      <c r="P20" s="957" t="s">
        <v>714</v>
      </c>
      <c r="Q20" s="957" t="s">
        <v>714</v>
      </c>
      <c r="R20" s="957" t="s">
        <v>714</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741</v>
      </c>
      <c r="R25" s="957" t="s">
        <v>310</v>
      </c>
      <c r="S25" s="957"/>
      <c r="T25" s="964" t="s">
        <v>2071</v>
      </c>
      <c r="U25" s="846" t="s">
        <v>2071</v>
      </c>
      <c r="V25" s="846" t="s">
        <v>2071</v>
      </c>
      <c r="W25" s="846" t="s">
        <v>2071</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2072</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2074</v>
      </c>
      <c r="R27" s="957" t="s">
        <v>726</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737</v>
      </c>
      <c r="Q31" s="957" t="s">
        <v>2081</v>
      </c>
      <c r="R31" s="957" t="s">
        <v>737</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739</v>
      </c>
      <c r="Q32" s="957" t="s">
        <v>2084</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751</v>
      </c>
      <c r="P39" s="957" t="s">
        <v>745</v>
      </c>
      <c r="Q39" s="957" t="s">
        <v>751</v>
      </c>
      <c r="R39" s="957" t="s">
        <v>745</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747</v>
      </c>
      <c r="Q40" s="957" t="s">
        <v>2107</v>
      </c>
      <c r="R40" s="957" t="s">
        <v>747</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751</v>
      </c>
      <c r="Q43" s="957" t="s">
        <v>2118</v>
      </c>
      <c r="R43" s="957" t="s">
        <v>751</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2150</v>
      </c>
      <c r="U52" s="843" t="s">
        <v>2151</v>
      </c>
      <c r="V52" s="843" t="s">
        <v>2152</v>
      </c>
      <c r="W52" s="843" t="s">
        <v>2153</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327</v>
      </c>
      <c r="Q53" s="957" t="s">
        <v>327</v>
      </c>
      <c r="R53" s="957" t="s">
        <v>327</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93</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640</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1476</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1476</v>
      </c>
      <c r="P95" s="957"/>
      <c r="Q95" s="957"/>
      <c r="R95" s="957"/>
      <c r="S95" s="957"/>
      <c r="T95" s="843" t="s">
        <v>2221</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1482</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1494</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1508</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1520</v>
      </c>
      <c r="P99" s="957"/>
      <c r="Q99" s="957"/>
      <c r="R99" s="957"/>
      <c r="S99" s="957"/>
      <c r="T99" s="843" t="s">
        <v>2230</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2235</v>
      </c>
      <c r="D148" s="843" t="s">
        <v>1576</v>
      </c>
      <c r="E148" s="843" t="s">
        <v>1676</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CB2A8-1C78-C29A-18C8-1B4B79D185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МП г.о. Саранск "Саранское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46388.37644675926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786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2240</v>
      </c>
      <c r="P15" s="2275"/>
      <c r="Q15" s="2275"/>
      <c r="R15" s="2275"/>
      <c r="S15" s="2275"/>
      <c r="T15" s="2275"/>
      <c r="U15" s="2276"/>
      <c r="V15" s="2277" t="s">
        <v>431</v>
      </c>
      <c r="W15" s="2280" t="s">
        <v>1150</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EC87-8ECB-3E6B-9058-30CF20269B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B3B98-EC9D-CECD-5C36-0B8BDDE26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533D8-B0C8-9B12-1D88-71ECA0CDF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C8AF8-AF48-A5EE-6A37-7DCBD7573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AF7D1-EB97-C98D-F498-569EE8A4D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0B1B8-7908-87AA-DFD9-2496786A0B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МП г.о. Саранск "Саранское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Республика Мордовия</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1325022400</v>
      </c>
      <c r="G14" s="1012" t="s">
        <v>312</v>
      </c>
      <c r="H14" s="475"/>
      <c r="J14" s="455">
        <v>0</v>
      </c>
    </row>
    <row customHeight="1" ht="22.5" hidden="1">
      <c r="A15" s="457"/>
      <c r="B15" s="502"/>
      <c r="C15" s="457"/>
      <c r="D15" s="1009" t="s">
        <v>313</v>
      </c>
      <c r="E15" s="1010" t="s">
        <v>314</v>
      </c>
      <c r="F15" s="1011" t="str">
        <f>IF(kpp="","",kpp)</f>
        <v>132601001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8DA02-D5D8-A94C-2028-966F5E3AF3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B72B8-2FE8-91F8-6226-FC79092CA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0DEF8-F207-21C8-D04F-C2DE096C18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A3E8-87A8-CAB8-5CD8-411DFCA0F6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2012</v>
      </c>
      <c r="D5" s="2625" t="s">
        <v>2249</v>
      </c>
      <c r="E5" s="836"/>
    </row>
    <row s="1850" customFormat="1" customHeight="1" ht="11.25">
      <c r="A6" s="2626"/>
      <c r="B6" s="766" t="s">
        <v>1678</v>
      </c>
      <c r="C6" s="753"/>
      <c r="D6" s="764"/>
      <c r="E6" s="836"/>
    </row>
    <row customHeight="1" ht="11.25">
      <c r="A7" s="2627"/>
      <c r="B7" s="766" t="s">
        <v>1685</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41F8B-4E88-7B84-79E8-F1DCA2637E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978B3-A70B-5B24-3A36-A03C798D53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9FED9-E66A-A6E8-2538-23AB8C665008}" mc:Ignorable="x14ac xr xr2 xr3">
  <sheetPr>
    <tabColor rgb="FFFFCC99"/>
  </sheetPr>
  <dimension ref="A1:I22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2264</v>
      </c>
      <c r="H2" s="1850" t="s">
        <v>28</v>
      </c>
      <c r="I2" s="1850" t="s">
        <v>813</v>
      </c>
    </row>
    <row customHeight="1" ht="11.25">
      <c r="A3" s="1850" t="s">
        <v>2259</v>
      </c>
      <c r="B3" s="1850" t="s">
        <v>16</v>
      </c>
      <c r="C3" s="1850" t="s">
        <v>2265</v>
      </c>
      <c r="D3" s="1850" t="s">
        <v>2266</v>
      </c>
      <c r="E3" s="1850" t="s">
        <v>2267</v>
      </c>
      <c r="F3" s="1850" t="s">
        <v>2268</v>
      </c>
      <c r="G3" s="1850" t="s">
        <v>28</v>
      </c>
      <c r="H3" s="1850" t="s">
        <v>28</v>
      </c>
      <c r="I3" s="1850" t="s">
        <v>813</v>
      </c>
    </row>
    <row customHeight="1" ht="11.25">
      <c r="A4" s="1850" t="s">
        <v>2259</v>
      </c>
      <c r="B4" s="1850" t="s">
        <v>16</v>
      </c>
      <c r="C4" s="1850" t="s">
        <v>2269</v>
      </c>
      <c r="D4" s="1850" t="s">
        <v>2270</v>
      </c>
      <c r="E4" s="1850" t="s">
        <v>2271</v>
      </c>
      <c r="F4" s="1850" t="s">
        <v>2272</v>
      </c>
      <c r="G4" s="1850" t="s">
        <v>2273</v>
      </c>
      <c r="H4" s="1850" t="s">
        <v>28</v>
      </c>
      <c r="I4" s="1850" t="s">
        <v>813</v>
      </c>
    </row>
    <row customHeight="1" ht="11.25">
      <c r="A5" s="1850" t="s">
        <v>2259</v>
      </c>
      <c r="B5" s="1850" t="s">
        <v>16</v>
      </c>
      <c r="C5" s="1850" t="s">
        <v>2274</v>
      </c>
      <c r="D5" s="1850" t="s">
        <v>2270</v>
      </c>
      <c r="E5" s="1850" t="s">
        <v>2271</v>
      </c>
      <c r="F5" s="1850" t="s">
        <v>2275</v>
      </c>
      <c r="G5" s="1850" t="s">
        <v>28</v>
      </c>
      <c r="H5" s="1850" t="s">
        <v>28</v>
      </c>
      <c r="I5" s="1850" t="s">
        <v>813</v>
      </c>
    </row>
    <row customHeight="1" ht="11.25">
      <c r="A6" s="1850" t="s">
        <v>2259</v>
      </c>
      <c r="B6" s="1850" t="s">
        <v>16</v>
      </c>
      <c r="C6" s="1850" t="s">
        <v>2276</v>
      </c>
      <c r="D6" s="1850" t="s">
        <v>2277</v>
      </c>
      <c r="E6" s="1850" t="s">
        <v>2278</v>
      </c>
      <c r="F6" s="1850" t="s">
        <v>2279</v>
      </c>
      <c r="G6" s="1850" t="s">
        <v>28</v>
      </c>
      <c r="H6" s="1850" t="s">
        <v>28</v>
      </c>
      <c r="I6" s="1850" t="s">
        <v>813</v>
      </c>
    </row>
    <row customHeight="1" ht="11.25">
      <c r="A7" s="1850" t="s">
        <v>2259</v>
      </c>
      <c r="B7" s="1850" t="s">
        <v>16</v>
      </c>
      <c r="C7" s="1850" t="s">
        <v>2280</v>
      </c>
      <c r="D7" s="1850" t="s">
        <v>2281</v>
      </c>
      <c r="E7" s="1850" t="s">
        <v>2282</v>
      </c>
      <c r="F7" s="1850" t="s">
        <v>2283</v>
      </c>
      <c r="G7" s="1850" t="s">
        <v>28</v>
      </c>
      <c r="H7" s="1850" t="s">
        <v>28</v>
      </c>
      <c r="I7" s="1850" t="s">
        <v>813</v>
      </c>
    </row>
    <row customHeight="1" ht="11.25">
      <c r="A8" s="1850" t="s">
        <v>2259</v>
      </c>
      <c r="B8" s="1850" t="s">
        <v>16</v>
      </c>
      <c r="C8" s="1850" t="s">
        <v>2284</v>
      </c>
      <c r="D8" s="1850" t="s">
        <v>2281</v>
      </c>
      <c r="E8" s="1850" t="s">
        <v>2282</v>
      </c>
      <c r="F8" s="1850" t="s">
        <v>2285</v>
      </c>
      <c r="G8" s="1850" t="s">
        <v>28</v>
      </c>
      <c r="H8" s="1850" t="s">
        <v>28</v>
      </c>
      <c r="I8" s="1850" t="s">
        <v>813</v>
      </c>
    </row>
    <row customHeight="1" ht="11.25">
      <c r="A9" s="1850" t="s">
        <v>2259</v>
      </c>
      <c r="B9" s="1850" t="s">
        <v>16</v>
      </c>
      <c r="C9" s="1850" t="s">
        <v>2286</v>
      </c>
      <c r="D9" s="1850" t="s">
        <v>2287</v>
      </c>
      <c r="E9" s="1850" t="s">
        <v>2282</v>
      </c>
      <c r="F9" s="1850" t="s">
        <v>2288</v>
      </c>
      <c r="G9" s="1850" t="s">
        <v>28</v>
      </c>
      <c r="H9" s="1850" t="s">
        <v>28</v>
      </c>
      <c r="I9" s="1850" t="s">
        <v>813</v>
      </c>
    </row>
    <row customHeight="1" ht="11.25">
      <c r="A10" s="1850" t="s">
        <v>2259</v>
      </c>
      <c r="B10" s="1850" t="s">
        <v>16</v>
      </c>
      <c r="C10" s="1850" t="s">
        <v>2289</v>
      </c>
      <c r="D10" s="1850" t="s">
        <v>2290</v>
      </c>
      <c r="E10" s="1850" t="s">
        <v>2291</v>
      </c>
      <c r="F10" s="1850" t="s">
        <v>2292</v>
      </c>
      <c r="G10" s="1850" t="s">
        <v>2293</v>
      </c>
      <c r="H10" s="1850" t="s">
        <v>28</v>
      </c>
      <c r="I10" s="1850" t="s">
        <v>813</v>
      </c>
    </row>
    <row customHeight="1" ht="11.25">
      <c r="A11" s="1850" t="s">
        <v>2259</v>
      </c>
      <c r="B11" s="1850" t="s">
        <v>16</v>
      </c>
      <c r="C11" s="1850" t="s">
        <v>28</v>
      </c>
      <c r="D11" s="1850" t="s">
        <v>2294</v>
      </c>
      <c r="E11" s="1850" t="s">
        <v>2295</v>
      </c>
      <c r="F11" s="1850" t="s">
        <v>52</v>
      </c>
      <c r="G11" s="1850" t="s">
        <v>28</v>
      </c>
      <c r="H11" s="1850" t="s">
        <v>28</v>
      </c>
      <c r="I11" s="1850" t="s">
        <v>813</v>
      </c>
    </row>
    <row customHeight="1" ht="11.25">
      <c r="A12" s="1850" t="s">
        <v>2259</v>
      </c>
      <c r="B12" s="1850" t="s">
        <v>16</v>
      </c>
      <c r="C12" s="1850" t="s">
        <v>2296</v>
      </c>
      <c r="D12" s="1850" t="s">
        <v>2297</v>
      </c>
      <c r="E12" s="1850" t="s">
        <v>2298</v>
      </c>
      <c r="F12" s="1850" t="s">
        <v>581</v>
      </c>
      <c r="G12" s="1850" t="s">
        <v>2299</v>
      </c>
      <c r="H12" s="1850" t="s">
        <v>28</v>
      </c>
      <c r="I12" s="1850" t="s">
        <v>813</v>
      </c>
    </row>
    <row customHeight="1" ht="11.25">
      <c r="A13" s="1850" t="s">
        <v>2259</v>
      </c>
      <c r="B13" s="1850" t="s">
        <v>16</v>
      </c>
      <c r="C13" s="1850" t="s">
        <v>2300</v>
      </c>
      <c r="D13" s="1850" t="s">
        <v>2301</v>
      </c>
      <c r="E13" s="1850" t="s">
        <v>2302</v>
      </c>
      <c r="F13" s="1850" t="s">
        <v>2279</v>
      </c>
      <c r="G13" s="1850" t="s">
        <v>2303</v>
      </c>
      <c r="H13" s="1850" t="s">
        <v>28</v>
      </c>
      <c r="I13" s="1850" t="s">
        <v>813</v>
      </c>
    </row>
    <row customHeight="1" ht="11.25">
      <c r="A14" s="1850" t="s">
        <v>2259</v>
      </c>
      <c r="B14" s="1850" t="s">
        <v>16</v>
      </c>
      <c r="C14" s="1850" t="s">
        <v>2304</v>
      </c>
      <c r="D14" s="1850" t="s">
        <v>2305</v>
      </c>
      <c r="E14" s="1850" t="s">
        <v>2306</v>
      </c>
      <c r="F14" s="1850" t="s">
        <v>2307</v>
      </c>
      <c r="G14" s="1850" t="s">
        <v>2308</v>
      </c>
      <c r="H14" s="1850" t="s">
        <v>28</v>
      </c>
      <c r="I14" s="1850" t="s">
        <v>813</v>
      </c>
    </row>
    <row customHeight="1" ht="11.25">
      <c r="A15" s="1850" t="s">
        <v>2259</v>
      </c>
      <c r="B15" s="1850" t="s">
        <v>16</v>
      </c>
      <c r="C15" s="1850" t="s">
        <v>2309</v>
      </c>
      <c r="D15" s="1850" t="s">
        <v>2310</v>
      </c>
      <c r="E15" s="1850" t="s">
        <v>2311</v>
      </c>
      <c r="F15" s="1850" t="s">
        <v>2312</v>
      </c>
      <c r="G15" s="1850" t="s">
        <v>2313</v>
      </c>
      <c r="H15" s="1850" t="s">
        <v>28</v>
      </c>
      <c r="I15" s="1850" t="s">
        <v>813</v>
      </c>
    </row>
    <row customHeight="1" ht="11.25">
      <c r="A16" s="1850" t="s">
        <v>2259</v>
      </c>
      <c r="B16" s="1850" t="s">
        <v>16</v>
      </c>
      <c r="C16" s="1850" t="s">
        <v>2314</v>
      </c>
      <c r="D16" s="1850" t="s">
        <v>2315</v>
      </c>
      <c r="E16" s="1850" t="s">
        <v>2316</v>
      </c>
      <c r="F16" s="1850" t="s">
        <v>2317</v>
      </c>
      <c r="G16" s="1850" t="s">
        <v>28</v>
      </c>
      <c r="H16" s="1850" t="s">
        <v>28</v>
      </c>
      <c r="I16" s="1850" t="s">
        <v>813</v>
      </c>
    </row>
    <row customHeight="1" ht="11.25">
      <c r="A17" s="1850" t="s">
        <v>2259</v>
      </c>
      <c r="B17" s="1850" t="s">
        <v>16</v>
      </c>
      <c r="C17" s="1850" t="s">
        <v>2318</v>
      </c>
      <c r="D17" s="1850" t="s">
        <v>2319</v>
      </c>
      <c r="E17" s="1850" t="s">
        <v>2320</v>
      </c>
      <c r="F17" s="1850" t="s">
        <v>2321</v>
      </c>
      <c r="G17" s="1850" t="s">
        <v>28</v>
      </c>
      <c r="H17" s="1850" t="s">
        <v>28</v>
      </c>
      <c r="I17" s="1850" t="s">
        <v>813</v>
      </c>
    </row>
    <row customHeight="1" ht="11.25">
      <c r="A18" s="1850" t="s">
        <v>2259</v>
      </c>
      <c r="B18" s="1850" t="s">
        <v>16</v>
      </c>
      <c r="C18" s="1850" t="s">
        <v>2322</v>
      </c>
      <c r="D18" s="1850" t="s">
        <v>2323</v>
      </c>
      <c r="E18" s="1850" t="s">
        <v>2324</v>
      </c>
      <c r="F18" s="1850" t="s">
        <v>2325</v>
      </c>
      <c r="G18" s="1850" t="s">
        <v>2326</v>
      </c>
      <c r="H18" s="1850" t="s">
        <v>28</v>
      </c>
      <c r="I18" s="1850" t="s">
        <v>813</v>
      </c>
    </row>
    <row customHeight="1" ht="11.25">
      <c r="A19" s="1850" t="s">
        <v>2259</v>
      </c>
      <c r="B19" s="1850" t="s">
        <v>16</v>
      </c>
      <c r="C19" s="1850" t="s">
        <v>2327</v>
      </c>
      <c r="D19" s="1850" t="s">
        <v>2328</v>
      </c>
      <c r="E19" s="1850" t="s">
        <v>2329</v>
      </c>
      <c r="F19" s="1850" t="s">
        <v>2330</v>
      </c>
      <c r="G19" s="1850" t="s">
        <v>2331</v>
      </c>
      <c r="H19" s="1850" t="s">
        <v>28</v>
      </c>
      <c r="I19" s="1850" t="s">
        <v>813</v>
      </c>
    </row>
    <row customHeight="1" ht="11.25">
      <c r="A20" s="1850" t="s">
        <v>2259</v>
      </c>
      <c r="B20" s="1850" t="s">
        <v>16</v>
      </c>
      <c r="C20" s="1850" t="s">
        <v>13</v>
      </c>
      <c r="D20" s="1850" t="s">
        <v>47</v>
      </c>
      <c r="E20" s="1850" t="s">
        <v>50</v>
      </c>
      <c r="F20" s="1850" t="s">
        <v>52</v>
      </c>
      <c r="G20" s="1850" t="s">
        <v>28</v>
      </c>
      <c r="H20" s="1850" t="s">
        <v>28</v>
      </c>
      <c r="I20" s="1850" t="s">
        <v>813</v>
      </c>
    </row>
    <row customHeight="1" ht="11.25">
      <c r="A21" s="1850" t="s">
        <v>2259</v>
      </c>
      <c r="B21" s="1850" t="s">
        <v>16</v>
      </c>
      <c r="C21" s="1850" t="s">
        <v>2332</v>
      </c>
      <c r="D21" s="1850" t="s">
        <v>2333</v>
      </c>
      <c r="E21" s="1850" t="s">
        <v>2334</v>
      </c>
      <c r="F21" s="1850" t="s">
        <v>2335</v>
      </c>
      <c r="G21" s="1850" t="s">
        <v>2336</v>
      </c>
      <c r="H21" s="1850" t="s">
        <v>28</v>
      </c>
      <c r="I21" s="1850" t="s">
        <v>813</v>
      </c>
    </row>
    <row customHeight="1" ht="11.25">
      <c r="A22" s="1850" t="s">
        <v>2259</v>
      </c>
      <c r="B22" s="1850" t="s">
        <v>16</v>
      </c>
      <c r="C22" s="1850" t="s">
        <v>2337</v>
      </c>
      <c r="D22" s="1850" t="s">
        <v>2338</v>
      </c>
      <c r="E22" s="1850" t="s">
        <v>2339</v>
      </c>
      <c r="F22" s="1850" t="s">
        <v>2321</v>
      </c>
      <c r="G22" s="1850" t="s">
        <v>2340</v>
      </c>
      <c r="H22" s="1850" t="s">
        <v>28</v>
      </c>
      <c r="I22" s="1850" t="s">
        <v>813</v>
      </c>
    </row>
    <row customHeight="1" ht="11.25">
      <c r="A23" s="1850" t="s">
        <v>2259</v>
      </c>
      <c r="B23" s="1850" t="s">
        <v>16</v>
      </c>
      <c r="C23" s="1850" t="s">
        <v>2341</v>
      </c>
      <c r="D23" s="1850" t="s">
        <v>2342</v>
      </c>
      <c r="E23" s="1850" t="s">
        <v>2343</v>
      </c>
      <c r="F23" s="1850" t="s">
        <v>2344</v>
      </c>
      <c r="G23" s="1850" t="s">
        <v>28</v>
      </c>
      <c r="H23" s="1850" t="s">
        <v>28</v>
      </c>
      <c r="I23" s="1850" t="s">
        <v>813</v>
      </c>
    </row>
    <row customHeight="1" ht="11.25">
      <c r="A24" s="1850" t="s">
        <v>2259</v>
      </c>
      <c r="B24" s="1850" t="s">
        <v>16</v>
      </c>
      <c r="C24" s="1850" t="s">
        <v>2345</v>
      </c>
      <c r="D24" s="1850" t="s">
        <v>2346</v>
      </c>
      <c r="E24" s="1850" t="s">
        <v>2347</v>
      </c>
      <c r="F24" s="1850" t="s">
        <v>2312</v>
      </c>
      <c r="G24" s="1850" t="s">
        <v>28</v>
      </c>
      <c r="H24" s="1850" t="s">
        <v>28</v>
      </c>
      <c r="I24" s="1850" t="s">
        <v>813</v>
      </c>
    </row>
    <row customHeight="1" ht="11.25">
      <c r="A25" s="1850" t="s">
        <v>2259</v>
      </c>
      <c r="B25" s="1850" t="s">
        <v>16</v>
      </c>
      <c r="C25" s="1850" t="s">
        <v>2348</v>
      </c>
      <c r="D25" s="1850" t="s">
        <v>2349</v>
      </c>
      <c r="E25" s="1850" t="s">
        <v>2350</v>
      </c>
      <c r="F25" s="1850" t="s">
        <v>2351</v>
      </c>
      <c r="G25" s="1850" t="s">
        <v>2352</v>
      </c>
      <c r="H25" s="1850" t="s">
        <v>28</v>
      </c>
      <c r="I25" s="1850" t="s">
        <v>813</v>
      </c>
    </row>
    <row customHeight="1" ht="11.25">
      <c r="A26" s="1850" t="s">
        <v>2259</v>
      </c>
      <c r="B26" s="1850" t="s">
        <v>16</v>
      </c>
      <c r="C26" s="1850" t="s">
        <v>2353</v>
      </c>
      <c r="D26" s="1850" t="s">
        <v>2354</v>
      </c>
      <c r="E26" s="1850" t="s">
        <v>2355</v>
      </c>
      <c r="F26" s="1850" t="s">
        <v>2335</v>
      </c>
      <c r="G26" s="1850" t="s">
        <v>28</v>
      </c>
      <c r="H26" s="1850" t="s">
        <v>28</v>
      </c>
      <c r="I26" s="1850" t="s">
        <v>813</v>
      </c>
    </row>
    <row customHeight="1" ht="11.25">
      <c r="A27" s="1850" t="s">
        <v>2259</v>
      </c>
      <c r="B27" s="1850" t="s">
        <v>16</v>
      </c>
      <c r="C27" s="1850" t="s">
        <v>2356</v>
      </c>
      <c r="D27" s="1850" t="s">
        <v>2357</v>
      </c>
      <c r="E27" s="1850" t="s">
        <v>2358</v>
      </c>
      <c r="F27" s="1850" t="s">
        <v>2359</v>
      </c>
      <c r="G27" s="1850" t="s">
        <v>28</v>
      </c>
      <c r="H27" s="1850" t="s">
        <v>28</v>
      </c>
      <c r="I27" s="1850" t="s">
        <v>813</v>
      </c>
    </row>
    <row customHeight="1" ht="11.25">
      <c r="A28" s="1850" t="s">
        <v>2259</v>
      </c>
      <c r="B28" s="1850" t="s">
        <v>16</v>
      </c>
      <c r="C28" s="1850" t="s">
        <v>2360</v>
      </c>
      <c r="D28" s="1850" t="s">
        <v>2361</v>
      </c>
      <c r="E28" s="1850" t="s">
        <v>2362</v>
      </c>
      <c r="F28" s="1850" t="s">
        <v>2363</v>
      </c>
      <c r="G28" s="1850" t="s">
        <v>2364</v>
      </c>
      <c r="H28" s="1850" t="s">
        <v>28</v>
      </c>
      <c r="I28" s="1850" t="s">
        <v>813</v>
      </c>
    </row>
    <row customHeight="1" ht="11.25">
      <c r="A29" s="1850" t="s">
        <v>2259</v>
      </c>
      <c r="B29" s="1850" t="s">
        <v>16</v>
      </c>
      <c r="C29" s="1850" t="s">
        <v>2365</v>
      </c>
      <c r="D29" s="1850" t="s">
        <v>2366</v>
      </c>
      <c r="E29" s="1850" t="s">
        <v>2367</v>
      </c>
      <c r="F29" s="1850" t="s">
        <v>2321</v>
      </c>
      <c r="G29" s="1850" t="s">
        <v>2368</v>
      </c>
      <c r="H29" s="1850" t="s">
        <v>28</v>
      </c>
      <c r="I29" s="1850" t="s">
        <v>813</v>
      </c>
    </row>
    <row customHeight="1" ht="11.25">
      <c r="A30" s="1850" t="s">
        <v>2259</v>
      </c>
      <c r="B30" s="1850" t="s">
        <v>16</v>
      </c>
      <c r="C30" s="1850" t="s">
        <v>2369</v>
      </c>
      <c r="D30" s="1850" t="s">
        <v>2370</v>
      </c>
      <c r="E30" s="1850" t="s">
        <v>2371</v>
      </c>
      <c r="F30" s="1850" t="s">
        <v>52</v>
      </c>
      <c r="G30" s="1850" t="s">
        <v>28</v>
      </c>
      <c r="H30" s="1850" t="s">
        <v>28</v>
      </c>
      <c r="I30" s="1850" t="s">
        <v>813</v>
      </c>
    </row>
    <row customHeight="1" ht="11.25">
      <c r="A31" s="1850" t="s">
        <v>2259</v>
      </c>
      <c r="B31" s="1850" t="s">
        <v>16</v>
      </c>
      <c r="C31" s="1850" t="s">
        <v>2372</v>
      </c>
      <c r="D31" s="1850" t="s">
        <v>2373</v>
      </c>
      <c r="E31" s="1850" t="s">
        <v>2374</v>
      </c>
      <c r="F31" s="1850" t="s">
        <v>2325</v>
      </c>
      <c r="G31" s="1850" t="s">
        <v>28</v>
      </c>
      <c r="H31" s="1850" t="s">
        <v>28</v>
      </c>
      <c r="I31" s="1850" t="s">
        <v>813</v>
      </c>
    </row>
    <row customHeight="1" ht="11.25">
      <c r="A32" s="1850" t="s">
        <v>2259</v>
      </c>
      <c r="B32" s="1850" t="s">
        <v>16</v>
      </c>
      <c r="C32" s="1850" t="s">
        <v>2375</v>
      </c>
      <c r="D32" s="1850" t="s">
        <v>2376</v>
      </c>
      <c r="E32" s="1850" t="s">
        <v>2377</v>
      </c>
      <c r="F32" s="1850" t="s">
        <v>2325</v>
      </c>
      <c r="G32" s="1850" t="s">
        <v>2378</v>
      </c>
      <c r="H32" s="1850" t="s">
        <v>28</v>
      </c>
      <c r="I32" s="1850" t="s">
        <v>813</v>
      </c>
    </row>
    <row customHeight="1" ht="11.25">
      <c r="A33" s="1850" t="s">
        <v>2259</v>
      </c>
      <c r="B33" s="1850" t="s">
        <v>16</v>
      </c>
      <c r="C33" s="1850" t="s">
        <v>2379</v>
      </c>
      <c r="D33" s="1850" t="s">
        <v>2380</v>
      </c>
      <c r="E33" s="1850" t="s">
        <v>2381</v>
      </c>
      <c r="F33" s="1850" t="s">
        <v>52</v>
      </c>
      <c r="G33" s="1850" t="s">
        <v>2382</v>
      </c>
      <c r="H33" s="1850" t="s">
        <v>28</v>
      </c>
      <c r="I33" s="1850" t="s">
        <v>813</v>
      </c>
    </row>
    <row customHeight="1" ht="11.25">
      <c r="A34" s="1850" t="s">
        <v>2259</v>
      </c>
      <c r="B34" s="1850" t="s">
        <v>16</v>
      </c>
      <c r="C34" s="1850" t="s">
        <v>2383</v>
      </c>
      <c r="D34" s="1850" t="s">
        <v>2384</v>
      </c>
      <c r="E34" s="1850" t="s">
        <v>2385</v>
      </c>
      <c r="F34" s="1850" t="s">
        <v>2386</v>
      </c>
      <c r="G34" s="1850" t="s">
        <v>2387</v>
      </c>
      <c r="H34" s="1850" t="s">
        <v>2388</v>
      </c>
      <c r="I34" s="1850" t="s">
        <v>813</v>
      </c>
    </row>
    <row customHeight="1" ht="11.25">
      <c r="A35" s="1850" t="s">
        <v>2259</v>
      </c>
      <c r="B35" s="1850" t="s">
        <v>16</v>
      </c>
      <c r="C35" s="1850" t="s">
        <v>2389</v>
      </c>
      <c r="D35" s="1850" t="s">
        <v>2390</v>
      </c>
      <c r="E35" s="1850" t="s">
        <v>2391</v>
      </c>
      <c r="F35" s="1850" t="s">
        <v>2330</v>
      </c>
      <c r="G35" s="1850" t="s">
        <v>2392</v>
      </c>
      <c r="H35" s="1850" t="s">
        <v>28</v>
      </c>
      <c r="I35" s="1850" t="s">
        <v>813</v>
      </c>
    </row>
    <row customHeight="1" ht="11.25">
      <c r="A36" s="1850" t="s">
        <v>2259</v>
      </c>
      <c r="B36" s="1850" t="s">
        <v>16</v>
      </c>
      <c r="C36" s="1850" t="s">
        <v>2393</v>
      </c>
      <c r="D36" s="1850" t="s">
        <v>2394</v>
      </c>
      <c r="E36" s="1850" t="s">
        <v>2395</v>
      </c>
      <c r="F36" s="1850" t="s">
        <v>2292</v>
      </c>
      <c r="G36" s="1850" t="s">
        <v>28</v>
      </c>
      <c r="H36" s="1850" t="s">
        <v>28</v>
      </c>
      <c r="I36" s="1850" t="s">
        <v>813</v>
      </c>
    </row>
    <row customHeight="1" ht="11.25">
      <c r="A37" s="1850" t="s">
        <v>2259</v>
      </c>
      <c r="B37" s="1850" t="s">
        <v>16</v>
      </c>
      <c r="C37" s="1850" t="s">
        <v>2396</v>
      </c>
      <c r="D37" s="1850" t="s">
        <v>2397</v>
      </c>
      <c r="E37" s="1850" t="s">
        <v>2398</v>
      </c>
      <c r="F37" s="1850" t="s">
        <v>2363</v>
      </c>
      <c r="G37" s="1850" t="s">
        <v>2399</v>
      </c>
      <c r="H37" s="1850" t="s">
        <v>28</v>
      </c>
      <c r="I37" s="1850" t="s">
        <v>813</v>
      </c>
    </row>
    <row customHeight="1" ht="11.25">
      <c r="A38" s="1850" t="s">
        <v>2259</v>
      </c>
      <c r="B38" s="1850" t="s">
        <v>16</v>
      </c>
      <c r="C38" s="1850" t="s">
        <v>2400</v>
      </c>
      <c r="D38" s="1850" t="s">
        <v>2401</v>
      </c>
      <c r="E38" s="1850" t="s">
        <v>2402</v>
      </c>
      <c r="F38" s="1850" t="s">
        <v>52</v>
      </c>
      <c r="G38" s="1850" t="s">
        <v>2403</v>
      </c>
      <c r="H38" s="1850" t="s">
        <v>28</v>
      </c>
      <c r="I38" s="1850" t="s">
        <v>813</v>
      </c>
    </row>
    <row customHeight="1" ht="11.25">
      <c r="A39" s="1850" t="s">
        <v>2259</v>
      </c>
      <c r="B39" s="1850" t="s">
        <v>16</v>
      </c>
      <c r="C39" s="1850" t="s">
        <v>2404</v>
      </c>
      <c r="D39" s="1850" t="s">
        <v>2405</v>
      </c>
      <c r="E39" s="1850" t="s">
        <v>2406</v>
      </c>
      <c r="F39" s="1850" t="s">
        <v>2386</v>
      </c>
      <c r="G39" s="1850" t="s">
        <v>2407</v>
      </c>
      <c r="H39" s="1850" t="s">
        <v>28</v>
      </c>
      <c r="I39" s="1850" t="s">
        <v>813</v>
      </c>
    </row>
    <row customHeight="1" ht="11.25">
      <c r="A40" s="1850" t="s">
        <v>2259</v>
      </c>
      <c r="B40" s="1850" t="s">
        <v>16</v>
      </c>
      <c r="C40" s="1850" t="s">
        <v>2408</v>
      </c>
      <c r="D40" s="1850" t="s">
        <v>2409</v>
      </c>
      <c r="E40" s="1850" t="s">
        <v>2410</v>
      </c>
      <c r="F40" s="1850" t="s">
        <v>52</v>
      </c>
      <c r="G40" s="1850" t="s">
        <v>2411</v>
      </c>
      <c r="H40" s="1850" t="s">
        <v>28</v>
      </c>
      <c r="I40" s="1850" t="s">
        <v>813</v>
      </c>
    </row>
    <row customHeight="1" ht="11.25">
      <c r="A41" s="1850" t="s">
        <v>2259</v>
      </c>
      <c r="B41" s="1850" t="s">
        <v>16</v>
      </c>
      <c r="C41" s="1850" t="s">
        <v>2412</v>
      </c>
      <c r="D41" s="1850" t="s">
        <v>2413</v>
      </c>
      <c r="E41" s="1850" t="s">
        <v>2414</v>
      </c>
      <c r="F41" s="1850" t="s">
        <v>2330</v>
      </c>
      <c r="G41" s="1850" t="s">
        <v>2415</v>
      </c>
      <c r="H41" s="1850" t="s">
        <v>28</v>
      </c>
      <c r="I41" s="1850" t="s">
        <v>813</v>
      </c>
    </row>
    <row customHeight="1" ht="11.25">
      <c r="A42" s="1850" t="s">
        <v>2259</v>
      </c>
      <c r="B42" s="1850" t="s">
        <v>16</v>
      </c>
      <c r="C42" s="1850" t="s">
        <v>2416</v>
      </c>
      <c r="D42" s="1850" t="s">
        <v>2417</v>
      </c>
      <c r="E42" s="1850" t="s">
        <v>2418</v>
      </c>
      <c r="F42" s="1850" t="s">
        <v>2386</v>
      </c>
      <c r="G42" s="1850" t="s">
        <v>28</v>
      </c>
      <c r="H42" s="1850" t="s">
        <v>28</v>
      </c>
      <c r="I42" s="1850" t="s">
        <v>813</v>
      </c>
    </row>
    <row customHeight="1" ht="11.25">
      <c r="A43" s="1850" t="s">
        <v>2259</v>
      </c>
      <c r="B43" s="1850" t="s">
        <v>16</v>
      </c>
      <c r="C43" s="1850" t="s">
        <v>2419</v>
      </c>
      <c r="D43" s="1850" t="s">
        <v>2420</v>
      </c>
      <c r="E43" s="1850" t="s">
        <v>2421</v>
      </c>
      <c r="F43" s="1850" t="s">
        <v>52</v>
      </c>
      <c r="G43" s="1850" t="s">
        <v>2422</v>
      </c>
      <c r="H43" s="1850" t="s">
        <v>28</v>
      </c>
      <c r="I43" s="1850" t="s">
        <v>813</v>
      </c>
    </row>
    <row customHeight="1" ht="11.25">
      <c r="A44" s="1850" t="s">
        <v>2259</v>
      </c>
      <c r="B44" s="1850" t="s">
        <v>16</v>
      </c>
      <c r="C44" s="1850" t="s">
        <v>2423</v>
      </c>
      <c r="D44" s="1850" t="s">
        <v>2424</v>
      </c>
      <c r="E44" s="1850" t="s">
        <v>2425</v>
      </c>
      <c r="F44" s="1850" t="s">
        <v>2263</v>
      </c>
      <c r="G44" s="1850" t="s">
        <v>28</v>
      </c>
      <c r="H44" s="1850" t="s">
        <v>28</v>
      </c>
      <c r="I44" s="1850" t="s">
        <v>813</v>
      </c>
    </row>
    <row customHeight="1" ht="11.25">
      <c r="A45" s="1850" t="s">
        <v>2259</v>
      </c>
      <c r="B45" s="1850" t="s">
        <v>16</v>
      </c>
      <c r="C45" s="1850" t="s">
        <v>2426</v>
      </c>
      <c r="D45" s="1850" t="s">
        <v>2427</v>
      </c>
      <c r="E45" s="1850" t="s">
        <v>2428</v>
      </c>
      <c r="F45" s="1850" t="s">
        <v>2321</v>
      </c>
      <c r="G45" s="1850" t="s">
        <v>2429</v>
      </c>
      <c r="H45" s="1850" t="s">
        <v>28</v>
      </c>
      <c r="I45" s="1850" t="s">
        <v>813</v>
      </c>
    </row>
    <row customHeight="1" ht="11.25">
      <c r="A46" s="1850" t="s">
        <v>2259</v>
      </c>
      <c r="B46" s="1850" t="s">
        <v>16</v>
      </c>
      <c r="C46" s="1850" t="s">
        <v>2430</v>
      </c>
      <c r="D46" s="1850" t="s">
        <v>2431</v>
      </c>
      <c r="E46" s="1850" t="s">
        <v>2432</v>
      </c>
      <c r="F46" s="1850" t="s">
        <v>52</v>
      </c>
      <c r="G46" s="1850" t="s">
        <v>28</v>
      </c>
      <c r="H46" s="1850" t="s">
        <v>28</v>
      </c>
      <c r="I46" s="1850" t="s">
        <v>813</v>
      </c>
    </row>
    <row customHeight="1" ht="11.25">
      <c r="A47" s="1850" t="s">
        <v>2259</v>
      </c>
      <c r="B47" s="1850" t="s">
        <v>16</v>
      </c>
      <c r="C47" s="1850" t="s">
        <v>2433</v>
      </c>
      <c r="D47" s="1850" t="s">
        <v>2434</v>
      </c>
      <c r="E47" s="1850" t="s">
        <v>2435</v>
      </c>
      <c r="F47" s="1850" t="s">
        <v>2386</v>
      </c>
      <c r="G47" s="1850" t="s">
        <v>2436</v>
      </c>
      <c r="H47" s="1850" t="s">
        <v>28</v>
      </c>
      <c r="I47" s="1850" t="s">
        <v>813</v>
      </c>
    </row>
    <row customHeight="1" ht="11.25">
      <c r="A48" s="1850" t="s">
        <v>2259</v>
      </c>
      <c r="B48" s="1850" t="s">
        <v>16</v>
      </c>
      <c r="C48" s="1850" t="s">
        <v>2437</v>
      </c>
      <c r="D48" s="1850" t="s">
        <v>2438</v>
      </c>
      <c r="E48" s="1850" t="s">
        <v>2439</v>
      </c>
      <c r="F48" s="1850" t="s">
        <v>52</v>
      </c>
      <c r="G48" s="1850" t="s">
        <v>2440</v>
      </c>
      <c r="H48" s="1850" t="s">
        <v>28</v>
      </c>
      <c r="I48" s="1850" t="s">
        <v>813</v>
      </c>
    </row>
    <row customHeight="1" ht="11.25">
      <c r="A49" s="1850" t="s">
        <v>2259</v>
      </c>
      <c r="B49" s="1850" t="s">
        <v>16</v>
      </c>
      <c r="C49" s="1850" t="s">
        <v>2441</v>
      </c>
      <c r="D49" s="1850" t="s">
        <v>2442</v>
      </c>
      <c r="E49" s="1850" t="s">
        <v>2443</v>
      </c>
      <c r="F49" s="1850" t="s">
        <v>2444</v>
      </c>
      <c r="G49" s="1850" t="s">
        <v>28</v>
      </c>
      <c r="H49" s="1850" t="s">
        <v>28</v>
      </c>
      <c r="I49" s="1850" t="s">
        <v>813</v>
      </c>
    </row>
    <row customHeight="1" ht="11.25">
      <c r="A50" s="1850" t="s">
        <v>2259</v>
      </c>
      <c r="B50" s="1850" t="s">
        <v>16</v>
      </c>
      <c r="C50" s="1850" t="s">
        <v>2445</v>
      </c>
      <c r="D50" s="1850" t="s">
        <v>2446</v>
      </c>
      <c r="E50" s="1850" t="s">
        <v>2447</v>
      </c>
      <c r="F50" s="1850" t="s">
        <v>52</v>
      </c>
      <c r="G50" s="1850" t="s">
        <v>2448</v>
      </c>
      <c r="H50" s="1850" t="s">
        <v>28</v>
      </c>
      <c r="I50" s="1850" t="s">
        <v>813</v>
      </c>
    </row>
    <row customHeight="1" ht="11.25">
      <c r="A51" s="1850" t="s">
        <v>2259</v>
      </c>
      <c r="B51" s="1850" t="s">
        <v>16</v>
      </c>
      <c r="C51" s="1850" t="s">
        <v>2449</v>
      </c>
      <c r="D51" s="1850" t="s">
        <v>2450</v>
      </c>
      <c r="E51" s="1850" t="s">
        <v>2451</v>
      </c>
      <c r="F51" s="1850" t="s">
        <v>2263</v>
      </c>
      <c r="G51" s="1850" t="s">
        <v>28</v>
      </c>
      <c r="H51" s="1850" t="s">
        <v>28</v>
      </c>
      <c r="I51" s="1850" t="s">
        <v>813</v>
      </c>
    </row>
    <row customHeight="1" ht="11.25">
      <c r="A52" s="1850" t="s">
        <v>2259</v>
      </c>
      <c r="B52" s="1850" t="s">
        <v>16</v>
      </c>
      <c r="C52" s="1850" t="s">
        <v>2452</v>
      </c>
      <c r="D52" s="1850" t="s">
        <v>2453</v>
      </c>
      <c r="E52" s="1850" t="s">
        <v>2454</v>
      </c>
      <c r="F52" s="1850" t="s">
        <v>52</v>
      </c>
      <c r="G52" s="1850" t="s">
        <v>28</v>
      </c>
      <c r="H52" s="1850" t="s">
        <v>28</v>
      </c>
      <c r="I52" s="1850" t="s">
        <v>813</v>
      </c>
    </row>
    <row customHeight="1" ht="11.25">
      <c r="A53" s="1850" t="s">
        <v>2259</v>
      </c>
      <c r="B53" s="1850" t="s">
        <v>16</v>
      </c>
      <c r="C53" s="1850" t="s">
        <v>2455</v>
      </c>
      <c r="D53" s="1850" t="s">
        <v>2453</v>
      </c>
      <c r="E53" s="1850" t="s">
        <v>2454</v>
      </c>
      <c r="F53" s="1850" t="s">
        <v>2263</v>
      </c>
      <c r="G53" s="1850" t="s">
        <v>28</v>
      </c>
      <c r="H53" s="1850" t="s">
        <v>28</v>
      </c>
      <c r="I53" s="1850" t="s">
        <v>813</v>
      </c>
    </row>
    <row customHeight="1" ht="11.25">
      <c r="A54" s="1850" t="s">
        <v>2259</v>
      </c>
      <c r="B54" s="1850" t="s">
        <v>16</v>
      </c>
      <c r="C54" s="1850" t="s">
        <v>2456</v>
      </c>
      <c r="D54" s="1850" t="s">
        <v>2457</v>
      </c>
      <c r="E54" s="1850" t="s">
        <v>2458</v>
      </c>
      <c r="F54" s="1850" t="s">
        <v>2459</v>
      </c>
      <c r="G54" s="1850" t="s">
        <v>28</v>
      </c>
      <c r="H54" s="1850" t="s">
        <v>28</v>
      </c>
      <c r="I54" s="1850" t="s">
        <v>813</v>
      </c>
    </row>
    <row customHeight="1" ht="11.25">
      <c r="A55" s="1850" t="s">
        <v>2259</v>
      </c>
      <c r="B55" s="1850" t="s">
        <v>16</v>
      </c>
      <c r="C55" s="1850" t="s">
        <v>2460</v>
      </c>
      <c r="D55" s="1850" t="s">
        <v>2461</v>
      </c>
      <c r="E55" s="1850" t="s">
        <v>2462</v>
      </c>
      <c r="F55" s="1850" t="s">
        <v>2463</v>
      </c>
      <c r="G55" s="1850" t="s">
        <v>28</v>
      </c>
      <c r="H55" s="1850" t="s">
        <v>28</v>
      </c>
      <c r="I55" s="1850" t="s">
        <v>813</v>
      </c>
    </row>
    <row customHeight="1" ht="11.25">
      <c r="A56" s="1850" t="s">
        <v>2259</v>
      </c>
      <c r="B56" s="1850" t="s">
        <v>16</v>
      </c>
      <c r="C56" s="1850" t="s">
        <v>2464</v>
      </c>
      <c r="D56" s="1850" t="s">
        <v>2465</v>
      </c>
      <c r="E56" s="1850" t="s">
        <v>2466</v>
      </c>
      <c r="F56" s="1850" t="s">
        <v>2467</v>
      </c>
      <c r="G56" s="1850" t="s">
        <v>28</v>
      </c>
      <c r="H56" s="1850" t="s">
        <v>28</v>
      </c>
      <c r="I56" s="1850" t="s">
        <v>813</v>
      </c>
    </row>
    <row customHeight="1" ht="11.25">
      <c r="A57" s="1850" t="s">
        <v>2259</v>
      </c>
      <c r="B57" s="1850" t="s">
        <v>16</v>
      </c>
      <c r="C57" s="1850" t="s">
        <v>2468</v>
      </c>
      <c r="D57" s="1850" t="s">
        <v>2469</v>
      </c>
      <c r="E57" s="1850" t="s">
        <v>2470</v>
      </c>
      <c r="F57" s="1850" t="s">
        <v>2471</v>
      </c>
      <c r="G57" s="1850" t="s">
        <v>28</v>
      </c>
      <c r="H57" s="1850" t="s">
        <v>28</v>
      </c>
      <c r="I57" s="1850" t="s">
        <v>813</v>
      </c>
    </row>
    <row customHeight="1" ht="11.25">
      <c r="A58" s="1850" t="s">
        <v>2259</v>
      </c>
      <c r="B58" s="1850" t="s">
        <v>16</v>
      </c>
      <c r="C58" s="1850" t="s">
        <v>2260</v>
      </c>
      <c r="D58" s="1850" t="s">
        <v>2261</v>
      </c>
      <c r="E58" s="1850" t="s">
        <v>2262</v>
      </c>
      <c r="F58" s="1850" t="s">
        <v>2263</v>
      </c>
      <c r="G58" s="1850" t="s">
        <v>2264</v>
      </c>
      <c r="H58" s="1850" t="s">
        <v>28</v>
      </c>
      <c r="I58" s="1850" t="s">
        <v>899</v>
      </c>
    </row>
    <row customHeight="1" ht="11.25">
      <c r="A59" s="1850" t="s">
        <v>2259</v>
      </c>
      <c r="B59" s="1850" t="s">
        <v>16</v>
      </c>
      <c r="C59" s="1850" t="s">
        <v>2269</v>
      </c>
      <c r="D59" s="1850" t="s">
        <v>2270</v>
      </c>
      <c r="E59" s="1850" t="s">
        <v>2271</v>
      </c>
      <c r="F59" s="1850" t="s">
        <v>2272</v>
      </c>
      <c r="G59" s="1850" t="s">
        <v>2273</v>
      </c>
      <c r="H59" s="1850" t="s">
        <v>28</v>
      </c>
      <c r="I59" s="1850" t="s">
        <v>899</v>
      </c>
    </row>
    <row customHeight="1" ht="11.25">
      <c r="A60" s="1850" t="s">
        <v>2259</v>
      </c>
      <c r="B60" s="1850" t="s">
        <v>16</v>
      </c>
      <c r="C60" s="1850" t="s">
        <v>2274</v>
      </c>
      <c r="D60" s="1850" t="s">
        <v>2270</v>
      </c>
      <c r="E60" s="1850" t="s">
        <v>2271</v>
      </c>
      <c r="F60" s="1850" t="s">
        <v>2275</v>
      </c>
      <c r="G60" s="1850" t="s">
        <v>28</v>
      </c>
      <c r="H60" s="1850" t="s">
        <v>28</v>
      </c>
      <c r="I60" s="1850" t="s">
        <v>899</v>
      </c>
    </row>
    <row customHeight="1" ht="11.25">
      <c r="A61" s="1850" t="s">
        <v>2259</v>
      </c>
      <c r="B61" s="1850" t="s">
        <v>16</v>
      </c>
      <c r="C61" s="1850" t="s">
        <v>2276</v>
      </c>
      <c r="D61" s="1850" t="s">
        <v>2277</v>
      </c>
      <c r="E61" s="1850" t="s">
        <v>2278</v>
      </c>
      <c r="F61" s="1850" t="s">
        <v>2279</v>
      </c>
      <c r="G61" s="1850" t="s">
        <v>28</v>
      </c>
      <c r="H61" s="1850" t="s">
        <v>28</v>
      </c>
      <c r="I61" s="1850" t="s">
        <v>899</v>
      </c>
    </row>
    <row customHeight="1" ht="11.25">
      <c r="A62" s="1850" t="s">
        <v>2259</v>
      </c>
      <c r="B62" s="1850" t="s">
        <v>16</v>
      </c>
      <c r="C62" s="1850" t="s">
        <v>2280</v>
      </c>
      <c r="D62" s="1850" t="s">
        <v>2281</v>
      </c>
      <c r="E62" s="1850" t="s">
        <v>2282</v>
      </c>
      <c r="F62" s="1850" t="s">
        <v>2283</v>
      </c>
      <c r="G62" s="1850" t="s">
        <v>28</v>
      </c>
      <c r="H62" s="1850" t="s">
        <v>28</v>
      </c>
      <c r="I62" s="1850" t="s">
        <v>899</v>
      </c>
    </row>
    <row customHeight="1" ht="11.25">
      <c r="A63" s="1850" t="s">
        <v>2259</v>
      </c>
      <c r="B63" s="1850" t="s">
        <v>16</v>
      </c>
      <c r="C63" s="1850" t="s">
        <v>2286</v>
      </c>
      <c r="D63" s="1850" t="s">
        <v>2287</v>
      </c>
      <c r="E63" s="1850" t="s">
        <v>2282</v>
      </c>
      <c r="F63" s="1850" t="s">
        <v>2288</v>
      </c>
      <c r="G63" s="1850" t="s">
        <v>28</v>
      </c>
      <c r="H63" s="1850" t="s">
        <v>28</v>
      </c>
      <c r="I63" s="1850" t="s">
        <v>899</v>
      </c>
    </row>
    <row customHeight="1" ht="11.25">
      <c r="A64" s="1850" t="s">
        <v>2259</v>
      </c>
      <c r="B64" s="1850" t="s">
        <v>16</v>
      </c>
      <c r="C64" s="1850" t="s">
        <v>2289</v>
      </c>
      <c r="D64" s="1850" t="s">
        <v>2290</v>
      </c>
      <c r="E64" s="1850" t="s">
        <v>2291</v>
      </c>
      <c r="F64" s="1850" t="s">
        <v>2292</v>
      </c>
      <c r="G64" s="1850" t="s">
        <v>2293</v>
      </c>
      <c r="H64" s="1850" t="s">
        <v>28</v>
      </c>
      <c r="I64" s="1850" t="s">
        <v>899</v>
      </c>
    </row>
    <row customHeight="1" ht="11.25">
      <c r="A65" s="1850" t="s">
        <v>2259</v>
      </c>
      <c r="B65" s="1850" t="s">
        <v>16</v>
      </c>
      <c r="C65" s="1850" t="s">
        <v>28</v>
      </c>
      <c r="D65" s="1850" t="s">
        <v>2294</v>
      </c>
      <c r="E65" s="1850" t="s">
        <v>2295</v>
      </c>
      <c r="F65" s="1850" t="s">
        <v>52</v>
      </c>
      <c r="G65" s="1850" t="s">
        <v>28</v>
      </c>
      <c r="H65" s="1850" t="s">
        <v>28</v>
      </c>
      <c r="I65" s="1850" t="s">
        <v>899</v>
      </c>
    </row>
    <row customHeight="1" ht="11.25">
      <c r="A66" s="1850" t="s">
        <v>2259</v>
      </c>
      <c r="B66" s="1850" t="s">
        <v>16</v>
      </c>
      <c r="C66" s="1850" t="s">
        <v>2309</v>
      </c>
      <c r="D66" s="1850" t="s">
        <v>2310</v>
      </c>
      <c r="E66" s="1850" t="s">
        <v>2311</v>
      </c>
      <c r="F66" s="1850" t="s">
        <v>2312</v>
      </c>
      <c r="G66" s="1850" t="s">
        <v>2313</v>
      </c>
      <c r="H66" s="1850" t="s">
        <v>28</v>
      </c>
      <c r="I66" s="1850" t="s">
        <v>899</v>
      </c>
    </row>
    <row customHeight="1" ht="11.25">
      <c r="A67" s="1850" t="s">
        <v>2259</v>
      </c>
      <c r="B67" s="1850" t="s">
        <v>16</v>
      </c>
      <c r="C67" s="1850" t="s">
        <v>2318</v>
      </c>
      <c r="D67" s="1850" t="s">
        <v>2319</v>
      </c>
      <c r="E67" s="1850" t="s">
        <v>2320</v>
      </c>
      <c r="F67" s="1850" t="s">
        <v>2321</v>
      </c>
      <c r="G67" s="1850" t="s">
        <v>28</v>
      </c>
      <c r="H67" s="1850" t="s">
        <v>28</v>
      </c>
      <c r="I67" s="1850" t="s">
        <v>899</v>
      </c>
    </row>
    <row customHeight="1" ht="11.25">
      <c r="A68" s="1850" t="s">
        <v>2259</v>
      </c>
      <c r="B68" s="1850" t="s">
        <v>16</v>
      </c>
      <c r="C68" s="1850" t="s">
        <v>2327</v>
      </c>
      <c r="D68" s="1850" t="s">
        <v>2328</v>
      </c>
      <c r="E68" s="1850" t="s">
        <v>2329</v>
      </c>
      <c r="F68" s="1850" t="s">
        <v>2330</v>
      </c>
      <c r="G68" s="1850" t="s">
        <v>2331</v>
      </c>
      <c r="H68" s="1850" t="s">
        <v>28</v>
      </c>
      <c r="I68" s="1850" t="s">
        <v>899</v>
      </c>
    </row>
    <row customHeight="1" ht="11.25">
      <c r="A69" s="1850" t="s">
        <v>2259</v>
      </c>
      <c r="B69" s="1850" t="s">
        <v>16</v>
      </c>
      <c r="C69" s="1850" t="s">
        <v>13</v>
      </c>
      <c r="D69" s="1850" t="s">
        <v>47</v>
      </c>
      <c r="E69" s="1850" t="s">
        <v>50</v>
      </c>
      <c r="F69" s="1850" t="s">
        <v>52</v>
      </c>
      <c r="G69" s="1850" t="s">
        <v>28</v>
      </c>
      <c r="H69" s="1850" t="s">
        <v>28</v>
      </c>
      <c r="I69" s="1850" t="s">
        <v>899</v>
      </c>
    </row>
    <row customHeight="1" ht="11.25">
      <c r="A70" s="1850" t="s">
        <v>2259</v>
      </c>
      <c r="B70" s="1850" t="s">
        <v>16</v>
      </c>
      <c r="C70" s="1850" t="s">
        <v>2337</v>
      </c>
      <c r="D70" s="1850" t="s">
        <v>2338</v>
      </c>
      <c r="E70" s="1850" t="s">
        <v>2339</v>
      </c>
      <c r="F70" s="1850" t="s">
        <v>2321</v>
      </c>
      <c r="G70" s="1850" t="s">
        <v>2340</v>
      </c>
      <c r="H70" s="1850" t="s">
        <v>28</v>
      </c>
      <c r="I70" s="1850" t="s">
        <v>899</v>
      </c>
    </row>
    <row customHeight="1" ht="11.25">
      <c r="A71" s="1850" t="s">
        <v>2259</v>
      </c>
      <c r="B71" s="1850" t="s">
        <v>16</v>
      </c>
      <c r="C71" s="1850" t="s">
        <v>2345</v>
      </c>
      <c r="D71" s="1850" t="s">
        <v>2346</v>
      </c>
      <c r="E71" s="1850" t="s">
        <v>2347</v>
      </c>
      <c r="F71" s="1850" t="s">
        <v>2312</v>
      </c>
      <c r="G71" s="1850" t="s">
        <v>28</v>
      </c>
      <c r="H71" s="1850" t="s">
        <v>28</v>
      </c>
      <c r="I71" s="1850" t="s">
        <v>899</v>
      </c>
    </row>
    <row customHeight="1" ht="11.25">
      <c r="A72" s="1850" t="s">
        <v>2259</v>
      </c>
      <c r="B72" s="1850" t="s">
        <v>16</v>
      </c>
      <c r="C72" s="1850" t="s">
        <v>2360</v>
      </c>
      <c r="D72" s="1850" t="s">
        <v>2361</v>
      </c>
      <c r="E72" s="1850" t="s">
        <v>2362</v>
      </c>
      <c r="F72" s="1850" t="s">
        <v>2363</v>
      </c>
      <c r="G72" s="1850" t="s">
        <v>2364</v>
      </c>
      <c r="H72" s="1850" t="s">
        <v>28</v>
      </c>
      <c r="I72" s="1850" t="s">
        <v>899</v>
      </c>
    </row>
    <row customHeight="1" ht="11.25">
      <c r="A73" s="1850" t="s">
        <v>2259</v>
      </c>
      <c r="B73" s="1850" t="s">
        <v>16</v>
      </c>
      <c r="C73" s="1850" t="s">
        <v>2365</v>
      </c>
      <c r="D73" s="1850" t="s">
        <v>2366</v>
      </c>
      <c r="E73" s="1850" t="s">
        <v>2367</v>
      </c>
      <c r="F73" s="1850" t="s">
        <v>2321</v>
      </c>
      <c r="G73" s="1850" t="s">
        <v>2368</v>
      </c>
      <c r="H73" s="1850" t="s">
        <v>28</v>
      </c>
      <c r="I73" s="1850" t="s">
        <v>899</v>
      </c>
    </row>
    <row customHeight="1" ht="11.25">
      <c r="A74" s="1850" t="s">
        <v>2259</v>
      </c>
      <c r="B74" s="1850" t="s">
        <v>16</v>
      </c>
      <c r="C74" s="1850" t="s">
        <v>2369</v>
      </c>
      <c r="D74" s="1850" t="s">
        <v>2370</v>
      </c>
      <c r="E74" s="1850" t="s">
        <v>2371</v>
      </c>
      <c r="F74" s="1850" t="s">
        <v>52</v>
      </c>
      <c r="G74" s="1850" t="s">
        <v>28</v>
      </c>
      <c r="H74" s="1850" t="s">
        <v>28</v>
      </c>
      <c r="I74" s="1850" t="s">
        <v>899</v>
      </c>
    </row>
    <row customHeight="1" ht="11.25">
      <c r="A75" s="1850" t="s">
        <v>2259</v>
      </c>
      <c r="B75" s="1850" t="s">
        <v>16</v>
      </c>
      <c r="C75" s="1850" t="s">
        <v>2383</v>
      </c>
      <c r="D75" s="1850" t="s">
        <v>2384</v>
      </c>
      <c r="E75" s="1850" t="s">
        <v>2385</v>
      </c>
      <c r="F75" s="1850" t="s">
        <v>2386</v>
      </c>
      <c r="G75" s="1850" t="s">
        <v>2387</v>
      </c>
      <c r="H75" s="1850" t="s">
        <v>2388</v>
      </c>
      <c r="I75" s="1850" t="s">
        <v>899</v>
      </c>
    </row>
    <row customHeight="1" ht="11.25">
      <c r="A76" s="1850" t="s">
        <v>2259</v>
      </c>
      <c r="B76" s="1850" t="s">
        <v>16</v>
      </c>
      <c r="C76" s="1850" t="s">
        <v>2393</v>
      </c>
      <c r="D76" s="1850" t="s">
        <v>2394</v>
      </c>
      <c r="E76" s="1850" t="s">
        <v>2395</v>
      </c>
      <c r="F76" s="1850" t="s">
        <v>2292</v>
      </c>
      <c r="G76" s="1850" t="s">
        <v>28</v>
      </c>
      <c r="H76" s="1850" t="s">
        <v>28</v>
      </c>
      <c r="I76" s="1850" t="s">
        <v>899</v>
      </c>
    </row>
    <row customHeight="1" ht="11.25">
      <c r="A77" s="1850" t="s">
        <v>2259</v>
      </c>
      <c r="B77" s="1850" t="s">
        <v>16</v>
      </c>
      <c r="C77" s="1850" t="s">
        <v>2396</v>
      </c>
      <c r="D77" s="1850" t="s">
        <v>2397</v>
      </c>
      <c r="E77" s="1850" t="s">
        <v>2398</v>
      </c>
      <c r="F77" s="1850" t="s">
        <v>2363</v>
      </c>
      <c r="G77" s="1850" t="s">
        <v>2399</v>
      </c>
      <c r="H77" s="1850" t="s">
        <v>28</v>
      </c>
      <c r="I77" s="1850" t="s">
        <v>899</v>
      </c>
    </row>
    <row customHeight="1" ht="11.25">
      <c r="A78" s="1850" t="s">
        <v>2259</v>
      </c>
      <c r="B78" s="1850" t="s">
        <v>16</v>
      </c>
      <c r="C78" s="1850" t="s">
        <v>2400</v>
      </c>
      <c r="D78" s="1850" t="s">
        <v>2401</v>
      </c>
      <c r="E78" s="1850" t="s">
        <v>2402</v>
      </c>
      <c r="F78" s="1850" t="s">
        <v>52</v>
      </c>
      <c r="G78" s="1850" t="s">
        <v>2403</v>
      </c>
      <c r="H78" s="1850" t="s">
        <v>28</v>
      </c>
      <c r="I78" s="1850" t="s">
        <v>899</v>
      </c>
    </row>
    <row customHeight="1" ht="11.25">
      <c r="A79" s="1850" t="s">
        <v>2259</v>
      </c>
      <c r="B79" s="1850" t="s">
        <v>16</v>
      </c>
      <c r="C79" s="1850" t="s">
        <v>2404</v>
      </c>
      <c r="D79" s="1850" t="s">
        <v>2405</v>
      </c>
      <c r="E79" s="1850" t="s">
        <v>2406</v>
      </c>
      <c r="F79" s="1850" t="s">
        <v>2386</v>
      </c>
      <c r="G79" s="1850" t="s">
        <v>2407</v>
      </c>
      <c r="H79" s="1850" t="s">
        <v>28</v>
      </c>
      <c r="I79" s="1850" t="s">
        <v>899</v>
      </c>
    </row>
    <row customHeight="1" ht="11.25">
      <c r="A80" s="1850" t="s">
        <v>2259</v>
      </c>
      <c r="B80" s="1850" t="s">
        <v>16</v>
      </c>
      <c r="C80" s="1850" t="s">
        <v>2412</v>
      </c>
      <c r="D80" s="1850" t="s">
        <v>2413</v>
      </c>
      <c r="E80" s="1850" t="s">
        <v>2414</v>
      </c>
      <c r="F80" s="1850" t="s">
        <v>2330</v>
      </c>
      <c r="G80" s="1850" t="s">
        <v>2415</v>
      </c>
      <c r="H80" s="1850" t="s">
        <v>28</v>
      </c>
      <c r="I80" s="1850" t="s">
        <v>899</v>
      </c>
    </row>
    <row customHeight="1" ht="11.25">
      <c r="A81" s="1850" t="s">
        <v>2259</v>
      </c>
      <c r="B81" s="1850" t="s">
        <v>16</v>
      </c>
      <c r="C81" s="1850" t="s">
        <v>2426</v>
      </c>
      <c r="D81" s="1850" t="s">
        <v>2427</v>
      </c>
      <c r="E81" s="1850" t="s">
        <v>2428</v>
      </c>
      <c r="F81" s="1850" t="s">
        <v>2321</v>
      </c>
      <c r="G81" s="1850" t="s">
        <v>2429</v>
      </c>
      <c r="H81" s="1850" t="s">
        <v>28</v>
      </c>
      <c r="I81" s="1850" t="s">
        <v>899</v>
      </c>
    </row>
    <row customHeight="1" ht="11.25">
      <c r="A82" s="1850" t="s">
        <v>2259</v>
      </c>
      <c r="B82" s="1850" t="s">
        <v>16</v>
      </c>
      <c r="C82" s="1850" t="s">
        <v>2430</v>
      </c>
      <c r="D82" s="1850" t="s">
        <v>2431</v>
      </c>
      <c r="E82" s="1850" t="s">
        <v>2432</v>
      </c>
      <c r="F82" s="1850" t="s">
        <v>52</v>
      </c>
      <c r="G82" s="1850" t="s">
        <v>28</v>
      </c>
      <c r="H82" s="1850" t="s">
        <v>28</v>
      </c>
      <c r="I82" s="1850" t="s">
        <v>899</v>
      </c>
    </row>
    <row customHeight="1" ht="11.25">
      <c r="A83" s="1850" t="s">
        <v>2259</v>
      </c>
      <c r="B83" s="1850" t="s">
        <v>16</v>
      </c>
      <c r="C83" s="1850" t="s">
        <v>2437</v>
      </c>
      <c r="D83" s="1850" t="s">
        <v>2438</v>
      </c>
      <c r="E83" s="1850" t="s">
        <v>2439</v>
      </c>
      <c r="F83" s="1850" t="s">
        <v>52</v>
      </c>
      <c r="G83" s="1850" t="s">
        <v>2440</v>
      </c>
      <c r="H83" s="1850" t="s">
        <v>28</v>
      </c>
      <c r="I83" s="1850" t="s">
        <v>899</v>
      </c>
    </row>
    <row customHeight="1" ht="11.25">
      <c r="A84" s="1850" t="s">
        <v>2259</v>
      </c>
      <c r="B84" s="1850" t="s">
        <v>16</v>
      </c>
      <c r="C84" s="1850" t="s">
        <v>2441</v>
      </c>
      <c r="D84" s="1850" t="s">
        <v>2442</v>
      </c>
      <c r="E84" s="1850" t="s">
        <v>2443</v>
      </c>
      <c r="F84" s="1850" t="s">
        <v>2444</v>
      </c>
      <c r="G84" s="1850" t="s">
        <v>28</v>
      </c>
      <c r="H84" s="1850" t="s">
        <v>28</v>
      </c>
      <c r="I84" s="1850" t="s">
        <v>899</v>
      </c>
    </row>
    <row customHeight="1" ht="11.25">
      <c r="A85" s="1850" t="s">
        <v>2259</v>
      </c>
      <c r="B85" s="1850" t="s">
        <v>16</v>
      </c>
      <c r="C85" s="1850" t="s">
        <v>2452</v>
      </c>
      <c r="D85" s="1850" t="s">
        <v>2453</v>
      </c>
      <c r="E85" s="1850" t="s">
        <v>2454</v>
      </c>
      <c r="F85" s="1850" t="s">
        <v>52</v>
      </c>
      <c r="G85" s="1850" t="s">
        <v>28</v>
      </c>
      <c r="H85" s="1850" t="s">
        <v>28</v>
      </c>
      <c r="I85" s="1850" t="s">
        <v>899</v>
      </c>
    </row>
    <row customHeight="1" ht="11.25">
      <c r="A86" s="1850" t="s">
        <v>2259</v>
      </c>
      <c r="B86" s="1850" t="s">
        <v>16</v>
      </c>
      <c r="C86" s="1850" t="s">
        <v>2472</v>
      </c>
      <c r="D86" s="1850" t="s">
        <v>2473</v>
      </c>
      <c r="E86" s="1850" t="s">
        <v>2474</v>
      </c>
      <c r="F86" s="1850" t="s">
        <v>52</v>
      </c>
      <c r="G86" s="1850" t="s">
        <v>2475</v>
      </c>
      <c r="H86" s="1850" t="s">
        <v>28</v>
      </c>
      <c r="I86" s="1850" t="s">
        <v>899</v>
      </c>
    </row>
    <row customHeight="1" ht="11.25">
      <c r="A87" s="1850" t="s">
        <v>2259</v>
      </c>
      <c r="B87" s="1850" t="s">
        <v>16</v>
      </c>
      <c r="C87" s="1850" t="s">
        <v>2464</v>
      </c>
      <c r="D87" s="1850" t="s">
        <v>2465</v>
      </c>
      <c r="E87" s="1850" t="s">
        <v>2466</v>
      </c>
      <c r="F87" s="1850" t="s">
        <v>2467</v>
      </c>
      <c r="G87" s="1850" t="s">
        <v>28</v>
      </c>
      <c r="H87" s="1850" t="s">
        <v>28</v>
      </c>
      <c r="I87" s="1850" t="s">
        <v>899</v>
      </c>
    </row>
    <row customHeight="1" ht="11.25">
      <c r="A88" s="1850" t="s">
        <v>2259</v>
      </c>
      <c r="B88" s="1850" t="s">
        <v>16</v>
      </c>
      <c r="C88" s="1850" t="s">
        <v>2476</v>
      </c>
      <c r="D88" s="1850" t="s">
        <v>2477</v>
      </c>
      <c r="E88" s="1850" t="s">
        <v>2478</v>
      </c>
      <c r="F88" s="1850" t="s">
        <v>2279</v>
      </c>
      <c r="G88" s="1850" t="s">
        <v>28</v>
      </c>
      <c r="H88" s="1850" t="s">
        <v>28</v>
      </c>
      <c r="I88" s="1850" t="s">
        <v>859</v>
      </c>
    </row>
    <row customHeight="1" ht="11.25">
      <c r="A89" s="1850" t="s">
        <v>2259</v>
      </c>
      <c r="B89" s="1850" t="s">
        <v>16</v>
      </c>
      <c r="C89" s="1850" t="s">
        <v>2269</v>
      </c>
      <c r="D89" s="1850" t="s">
        <v>2270</v>
      </c>
      <c r="E89" s="1850" t="s">
        <v>2271</v>
      </c>
      <c r="F89" s="1850" t="s">
        <v>2272</v>
      </c>
      <c r="G89" s="1850" t="s">
        <v>2273</v>
      </c>
      <c r="H89" s="1850" t="s">
        <v>28</v>
      </c>
      <c r="I89" s="1850" t="s">
        <v>859</v>
      </c>
    </row>
    <row customHeight="1" ht="11.25">
      <c r="A90" s="1850" t="s">
        <v>2259</v>
      </c>
      <c r="B90" s="1850" t="s">
        <v>16</v>
      </c>
      <c r="C90" s="1850" t="s">
        <v>2479</v>
      </c>
      <c r="D90" s="1850" t="s">
        <v>2480</v>
      </c>
      <c r="E90" s="1850" t="s">
        <v>2481</v>
      </c>
      <c r="F90" s="1850" t="s">
        <v>2263</v>
      </c>
      <c r="G90" s="1850" t="s">
        <v>28</v>
      </c>
      <c r="H90" s="1850" t="s">
        <v>28</v>
      </c>
      <c r="I90" s="1850" t="s">
        <v>859</v>
      </c>
    </row>
    <row customHeight="1" ht="11.25">
      <c r="A91" s="1850" t="s">
        <v>2259</v>
      </c>
      <c r="B91" s="1850" t="s">
        <v>16</v>
      </c>
      <c r="C91" s="1850" t="s">
        <v>2482</v>
      </c>
      <c r="D91" s="1850" t="s">
        <v>2483</v>
      </c>
      <c r="E91" s="1850" t="s">
        <v>2484</v>
      </c>
      <c r="F91" s="1850" t="s">
        <v>52</v>
      </c>
      <c r="G91" s="1850" t="s">
        <v>2485</v>
      </c>
      <c r="H91" s="1850" t="s">
        <v>28</v>
      </c>
      <c r="I91" s="1850" t="s">
        <v>859</v>
      </c>
    </row>
    <row customHeight="1" ht="11.25">
      <c r="A92" s="1850" t="s">
        <v>2259</v>
      </c>
      <c r="B92" s="1850" t="s">
        <v>16</v>
      </c>
      <c r="C92" s="1850" t="s">
        <v>2286</v>
      </c>
      <c r="D92" s="1850" t="s">
        <v>2287</v>
      </c>
      <c r="E92" s="1850" t="s">
        <v>2282</v>
      </c>
      <c r="F92" s="1850" t="s">
        <v>2288</v>
      </c>
      <c r="G92" s="1850" t="s">
        <v>28</v>
      </c>
      <c r="H92" s="1850" t="s">
        <v>28</v>
      </c>
      <c r="I92" s="1850" t="s">
        <v>859</v>
      </c>
    </row>
    <row customHeight="1" ht="11.25">
      <c r="A93" s="1850" t="s">
        <v>2259</v>
      </c>
      <c r="B93" s="1850" t="s">
        <v>16</v>
      </c>
      <c r="C93" s="1850" t="s">
        <v>2486</v>
      </c>
      <c r="D93" s="1850" t="s">
        <v>2487</v>
      </c>
      <c r="E93" s="1850" t="s">
        <v>2488</v>
      </c>
      <c r="F93" s="1850" t="s">
        <v>2489</v>
      </c>
      <c r="G93" s="1850" t="s">
        <v>28</v>
      </c>
      <c r="H93" s="1850" t="s">
        <v>28</v>
      </c>
      <c r="I93" s="1850" t="s">
        <v>859</v>
      </c>
    </row>
    <row customHeight="1" ht="11.25">
      <c r="A94" s="1850" t="s">
        <v>2259</v>
      </c>
      <c r="B94" s="1850" t="s">
        <v>16</v>
      </c>
      <c r="C94" s="1850" t="s">
        <v>2490</v>
      </c>
      <c r="D94" s="1850" t="s">
        <v>2491</v>
      </c>
      <c r="E94" s="1850" t="s">
        <v>2492</v>
      </c>
      <c r="F94" s="1850" t="s">
        <v>2351</v>
      </c>
      <c r="G94" s="1850" t="s">
        <v>2493</v>
      </c>
      <c r="H94" s="1850" t="s">
        <v>28</v>
      </c>
      <c r="I94" s="1850" t="s">
        <v>859</v>
      </c>
    </row>
    <row customHeight="1" ht="11.25">
      <c r="A95" s="1850" t="s">
        <v>2259</v>
      </c>
      <c r="B95" s="1850" t="s">
        <v>16</v>
      </c>
      <c r="C95" s="1850" t="s">
        <v>2289</v>
      </c>
      <c r="D95" s="1850" t="s">
        <v>2290</v>
      </c>
      <c r="E95" s="1850" t="s">
        <v>2291</v>
      </c>
      <c r="F95" s="1850" t="s">
        <v>2292</v>
      </c>
      <c r="G95" s="1850" t="s">
        <v>2293</v>
      </c>
      <c r="H95" s="1850" t="s">
        <v>28</v>
      </c>
      <c r="I95" s="1850" t="s">
        <v>859</v>
      </c>
    </row>
    <row customHeight="1" ht="11.25">
      <c r="A96" s="1850" t="s">
        <v>2259</v>
      </c>
      <c r="B96" s="1850" t="s">
        <v>16</v>
      </c>
      <c r="C96" s="1850" t="s">
        <v>28</v>
      </c>
      <c r="D96" s="1850" t="s">
        <v>2294</v>
      </c>
      <c r="E96" s="1850" t="s">
        <v>2295</v>
      </c>
      <c r="F96" s="1850" t="s">
        <v>52</v>
      </c>
      <c r="G96" s="1850" t="s">
        <v>28</v>
      </c>
      <c r="H96" s="1850" t="s">
        <v>28</v>
      </c>
      <c r="I96" s="1850" t="s">
        <v>859</v>
      </c>
    </row>
    <row customHeight="1" ht="11.25">
      <c r="A97" s="1850" t="s">
        <v>2259</v>
      </c>
      <c r="B97" s="1850" t="s">
        <v>16</v>
      </c>
      <c r="C97" s="1850" t="s">
        <v>2494</v>
      </c>
      <c r="D97" s="1850" t="s">
        <v>2495</v>
      </c>
      <c r="E97" s="1850" t="s">
        <v>2496</v>
      </c>
      <c r="F97" s="1850" t="s">
        <v>2386</v>
      </c>
      <c r="G97" s="1850" t="s">
        <v>2497</v>
      </c>
      <c r="H97" s="1850" t="s">
        <v>28</v>
      </c>
      <c r="I97" s="1850" t="s">
        <v>859</v>
      </c>
    </row>
    <row customHeight="1" ht="11.25">
      <c r="A98" s="1850" t="s">
        <v>2259</v>
      </c>
      <c r="B98" s="1850" t="s">
        <v>16</v>
      </c>
      <c r="C98" s="1850" t="s">
        <v>2498</v>
      </c>
      <c r="D98" s="1850" t="s">
        <v>2499</v>
      </c>
      <c r="E98" s="1850" t="s">
        <v>2458</v>
      </c>
      <c r="F98" s="1850" t="s">
        <v>2500</v>
      </c>
      <c r="G98" s="1850" t="s">
        <v>28</v>
      </c>
      <c r="H98" s="1850" t="s">
        <v>28</v>
      </c>
      <c r="I98" s="1850" t="s">
        <v>859</v>
      </c>
    </row>
    <row customHeight="1" ht="11.25">
      <c r="A99" s="1850" t="s">
        <v>2259</v>
      </c>
      <c r="B99" s="1850" t="s">
        <v>16</v>
      </c>
      <c r="C99" s="1850" t="s">
        <v>2501</v>
      </c>
      <c r="D99" s="1850" t="s">
        <v>2502</v>
      </c>
      <c r="E99" s="1850" t="s">
        <v>2503</v>
      </c>
      <c r="F99" s="1850" t="s">
        <v>581</v>
      </c>
      <c r="G99" s="1850" t="s">
        <v>28</v>
      </c>
      <c r="H99" s="1850" t="s">
        <v>28</v>
      </c>
      <c r="I99" s="1850" t="s">
        <v>859</v>
      </c>
    </row>
    <row customHeight="1" ht="11.25">
      <c r="A100" s="1850" t="s">
        <v>2259</v>
      </c>
      <c r="B100" s="1850" t="s">
        <v>16</v>
      </c>
      <c r="C100" s="1850" t="s">
        <v>2504</v>
      </c>
      <c r="D100" s="1850" t="s">
        <v>2505</v>
      </c>
      <c r="E100" s="1850" t="s">
        <v>2506</v>
      </c>
      <c r="F100" s="1850" t="s">
        <v>581</v>
      </c>
      <c r="G100" s="1850" t="s">
        <v>28</v>
      </c>
      <c r="H100" s="1850" t="s">
        <v>28</v>
      </c>
      <c r="I100" s="1850" t="s">
        <v>859</v>
      </c>
    </row>
    <row customHeight="1" ht="11.25">
      <c r="A101" s="1850" t="s">
        <v>2259</v>
      </c>
      <c r="B101" s="1850" t="s">
        <v>16</v>
      </c>
      <c r="C101" s="1850" t="s">
        <v>2300</v>
      </c>
      <c r="D101" s="1850" t="s">
        <v>2301</v>
      </c>
      <c r="E101" s="1850" t="s">
        <v>2302</v>
      </c>
      <c r="F101" s="1850" t="s">
        <v>2279</v>
      </c>
      <c r="G101" s="1850" t="s">
        <v>2303</v>
      </c>
      <c r="H101" s="1850" t="s">
        <v>28</v>
      </c>
      <c r="I101" s="1850" t="s">
        <v>859</v>
      </c>
    </row>
    <row customHeight="1" ht="11.25">
      <c r="A102" s="1850" t="s">
        <v>2259</v>
      </c>
      <c r="B102" s="1850" t="s">
        <v>16</v>
      </c>
      <c r="C102" s="1850" t="s">
        <v>2507</v>
      </c>
      <c r="D102" s="1850" t="s">
        <v>2508</v>
      </c>
      <c r="E102" s="1850" t="s">
        <v>2509</v>
      </c>
      <c r="F102" s="1850" t="s">
        <v>2510</v>
      </c>
      <c r="G102" s="1850" t="s">
        <v>2511</v>
      </c>
      <c r="H102" s="1850" t="s">
        <v>28</v>
      </c>
      <c r="I102" s="1850" t="s">
        <v>859</v>
      </c>
    </row>
    <row customHeight="1" ht="11.25">
      <c r="A103" s="1850" t="s">
        <v>2259</v>
      </c>
      <c r="B103" s="1850" t="s">
        <v>16</v>
      </c>
      <c r="C103" s="1850" t="s">
        <v>2512</v>
      </c>
      <c r="D103" s="1850" t="s">
        <v>2513</v>
      </c>
      <c r="E103" s="1850" t="s">
        <v>2514</v>
      </c>
      <c r="F103" s="1850" t="s">
        <v>2279</v>
      </c>
      <c r="G103" s="1850" t="s">
        <v>2515</v>
      </c>
      <c r="H103" s="1850" t="s">
        <v>28</v>
      </c>
      <c r="I103" s="1850" t="s">
        <v>859</v>
      </c>
    </row>
    <row customHeight="1" ht="11.25">
      <c r="A104" s="1850" t="s">
        <v>2259</v>
      </c>
      <c r="B104" s="1850" t="s">
        <v>16</v>
      </c>
      <c r="C104" s="1850" t="s">
        <v>2516</v>
      </c>
      <c r="D104" s="1850" t="s">
        <v>2517</v>
      </c>
      <c r="E104" s="1850" t="s">
        <v>2518</v>
      </c>
      <c r="F104" s="1850" t="s">
        <v>2519</v>
      </c>
      <c r="G104" s="1850" t="s">
        <v>28</v>
      </c>
      <c r="H104" s="1850" t="s">
        <v>28</v>
      </c>
      <c r="I104" s="1850" t="s">
        <v>859</v>
      </c>
    </row>
    <row customHeight="1" ht="11.25">
      <c r="A105" s="1850" t="s">
        <v>2259</v>
      </c>
      <c r="B105" s="1850" t="s">
        <v>16</v>
      </c>
      <c r="C105" s="1850" t="s">
        <v>2304</v>
      </c>
      <c r="D105" s="1850" t="s">
        <v>2305</v>
      </c>
      <c r="E105" s="1850" t="s">
        <v>2306</v>
      </c>
      <c r="F105" s="1850" t="s">
        <v>2307</v>
      </c>
      <c r="G105" s="1850" t="s">
        <v>2308</v>
      </c>
      <c r="H105" s="1850" t="s">
        <v>28</v>
      </c>
      <c r="I105" s="1850" t="s">
        <v>859</v>
      </c>
    </row>
    <row customHeight="1" ht="11.25">
      <c r="A106" s="1850" t="s">
        <v>2259</v>
      </c>
      <c r="B106" s="1850" t="s">
        <v>16</v>
      </c>
      <c r="C106" s="1850" t="s">
        <v>2309</v>
      </c>
      <c r="D106" s="1850" t="s">
        <v>2310</v>
      </c>
      <c r="E106" s="1850" t="s">
        <v>2311</v>
      </c>
      <c r="F106" s="1850" t="s">
        <v>2312</v>
      </c>
      <c r="G106" s="1850" t="s">
        <v>2313</v>
      </c>
      <c r="H106" s="1850" t="s">
        <v>28</v>
      </c>
      <c r="I106" s="1850" t="s">
        <v>859</v>
      </c>
    </row>
    <row customHeight="1" ht="11.25">
      <c r="A107" s="1850" t="s">
        <v>2259</v>
      </c>
      <c r="B107" s="1850" t="s">
        <v>16</v>
      </c>
      <c r="C107" s="1850" t="s">
        <v>2520</v>
      </c>
      <c r="D107" s="1850" t="s">
        <v>2521</v>
      </c>
      <c r="E107" s="1850" t="s">
        <v>2522</v>
      </c>
      <c r="F107" s="1850" t="s">
        <v>2330</v>
      </c>
      <c r="G107" s="1850" t="s">
        <v>2523</v>
      </c>
      <c r="H107" s="1850" t="s">
        <v>28</v>
      </c>
      <c r="I107" s="1850" t="s">
        <v>859</v>
      </c>
    </row>
    <row customHeight="1" ht="11.25">
      <c r="A108" s="1850" t="s">
        <v>2259</v>
      </c>
      <c r="B108" s="1850" t="s">
        <v>16</v>
      </c>
      <c r="C108" s="1850" t="s">
        <v>2524</v>
      </c>
      <c r="D108" s="1850" t="s">
        <v>2525</v>
      </c>
      <c r="E108" s="1850" t="s">
        <v>2526</v>
      </c>
      <c r="F108" s="1850" t="s">
        <v>2344</v>
      </c>
      <c r="G108" s="1850" t="s">
        <v>28</v>
      </c>
      <c r="H108" s="1850" t="s">
        <v>2511</v>
      </c>
      <c r="I108" s="1850" t="s">
        <v>859</v>
      </c>
    </row>
    <row customHeight="1" ht="11.25">
      <c r="A109" s="1850" t="s">
        <v>2259</v>
      </c>
      <c r="B109" s="1850" t="s">
        <v>16</v>
      </c>
      <c r="C109" s="1850" t="s">
        <v>2527</v>
      </c>
      <c r="D109" s="1850" t="s">
        <v>2528</v>
      </c>
      <c r="E109" s="1850" t="s">
        <v>2529</v>
      </c>
      <c r="F109" s="1850" t="s">
        <v>2519</v>
      </c>
      <c r="G109" s="1850" t="s">
        <v>28</v>
      </c>
      <c r="H109" s="1850" t="s">
        <v>2530</v>
      </c>
      <c r="I109" s="1850" t="s">
        <v>859</v>
      </c>
    </row>
    <row customHeight="1" ht="11.25">
      <c r="A110" s="1850" t="s">
        <v>2259</v>
      </c>
      <c r="B110" s="1850" t="s">
        <v>16</v>
      </c>
      <c r="C110" s="1850" t="s">
        <v>2314</v>
      </c>
      <c r="D110" s="1850" t="s">
        <v>2315</v>
      </c>
      <c r="E110" s="1850" t="s">
        <v>2316</v>
      </c>
      <c r="F110" s="1850" t="s">
        <v>2317</v>
      </c>
      <c r="G110" s="1850" t="s">
        <v>28</v>
      </c>
      <c r="H110" s="1850" t="s">
        <v>28</v>
      </c>
      <c r="I110" s="1850" t="s">
        <v>859</v>
      </c>
    </row>
    <row customHeight="1" ht="11.25">
      <c r="A111" s="1850" t="s">
        <v>2259</v>
      </c>
      <c r="B111" s="1850" t="s">
        <v>16</v>
      </c>
      <c r="C111" s="1850" t="s">
        <v>2531</v>
      </c>
      <c r="D111" s="1850" t="s">
        <v>2532</v>
      </c>
      <c r="E111" s="1850" t="s">
        <v>2533</v>
      </c>
      <c r="F111" s="1850" t="s">
        <v>2279</v>
      </c>
      <c r="G111" s="1850" t="s">
        <v>2534</v>
      </c>
      <c r="H111" s="1850" t="s">
        <v>2535</v>
      </c>
      <c r="I111" s="1850" t="s">
        <v>859</v>
      </c>
    </row>
    <row customHeight="1" ht="11.25">
      <c r="A112" s="1850" t="s">
        <v>2259</v>
      </c>
      <c r="B112" s="1850" t="s">
        <v>16</v>
      </c>
      <c r="C112" s="1850" t="s">
        <v>2536</v>
      </c>
      <c r="D112" s="1850" t="s">
        <v>2537</v>
      </c>
      <c r="E112" s="1850" t="s">
        <v>2538</v>
      </c>
      <c r="F112" s="1850" t="s">
        <v>2279</v>
      </c>
      <c r="G112" s="1850" t="s">
        <v>2539</v>
      </c>
      <c r="H112" s="1850" t="s">
        <v>2540</v>
      </c>
      <c r="I112" s="1850" t="s">
        <v>859</v>
      </c>
    </row>
    <row customHeight="1" ht="11.25">
      <c r="A113" s="1850" t="s">
        <v>2259</v>
      </c>
      <c r="B113" s="1850" t="s">
        <v>16</v>
      </c>
      <c r="C113" s="1850" t="s">
        <v>2318</v>
      </c>
      <c r="D113" s="1850" t="s">
        <v>2319</v>
      </c>
      <c r="E113" s="1850" t="s">
        <v>2320</v>
      </c>
      <c r="F113" s="1850" t="s">
        <v>2321</v>
      </c>
      <c r="G113" s="1850" t="s">
        <v>28</v>
      </c>
      <c r="H113" s="1850" t="s">
        <v>28</v>
      </c>
      <c r="I113" s="1850" t="s">
        <v>859</v>
      </c>
    </row>
    <row customHeight="1" ht="11.25">
      <c r="A114" s="1850" t="s">
        <v>2259</v>
      </c>
      <c r="B114" s="1850" t="s">
        <v>16</v>
      </c>
      <c r="C114" s="1850" t="s">
        <v>2541</v>
      </c>
      <c r="D114" s="1850" t="s">
        <v>2542</v>
      </c>
      <c r="E114" s="1850" t="s">
        <v>2543</v>
      </c>
      <c r="F114" s="1850" t="s">
        <v>2363</v>
      </c>
      <c r="G114" s="1850" t="s">
        <v>28</v>
      </c>
      <c r="H114" s="1850" t="s">
        <v>2544</v>
      </c>
      <c r="I114" s="1850" t="s">
        <v>859</v>
      </c>
    </row>
    <row customHeight="1" ht="11.25">
      <c r="A115" s="1850" t="s">
        <v>2259</v>
      </c>
      <c r="B115" s="1850" t="s">
        <v>16</v>
      </c>
      <c r="C115" s="1850" t="s">
        <v>2545</v>
      </c>
      <c r="D115" s="1850" t="s">
        <v>2546</v>
      </c>
      <c r="E115" s="1850" t="s">
        <v>2547</v>
      </c>
      <c r="F115" s="1850" t="s">
        <v>2510</v>
      </c>
      <c r="G115" s="1850" t="s">
        <v>28</v>
      </c>
      <c r="H115" s="1850" t="s">
        <v>28</v>
      </c>
      <c r="I115" s="1850" t="s">
        <v>859</v>
      </c>
    </row>
    <row customHeight="1" ht="11.25">
      <c r="A116" s="1850" t="s">
        <v>2259</v>
      </c>
      <c r="B116" s="1850" t="s">
        <v>16</v>
      </c>
      <c r="C116" s="1850" t="s">
        <v>13</v>
      </c>
      <c r="D116" s="1850" t="s">
        <v>47</v>
      </c>
      <c r="E116" s="1850" t="s">
        <v>50</v>
      </c>
      <c r="F116" s="1850" t="s">
        <v>52</v>
      </c>
      <c r="G116" s="1850" t="s">
        <v>28</v>
      </c>
      <c r="H116" s="1850" t="s">
        <v>28</v>
      </c>
      <c r="I116" s="1850" t="s">
        <v>859</v>
      </c>
    </row>
    <row customHeight="1" ht="11.25">
      <c r="A117" s="1850" t="s">
        <v>2259</v>
      </c>
      <c r="B117" s="1850" t="s">
        <v>16</v>
      </c>
      <c r="C117" s="1850" t="s">
        <v>2332</v>
      </c>
      <c r="D117" s="1850" t="s">
        <v>2333</v>
      </c>
      <c r="E117" s="1850" t="s">
        <v>2334</v>
      </c>
      <c r="F117" s="1850" t="s">
        <v>2335</v>
      </c>
      <c r="G117" s="1850" t="s">
        <v>2336</v>
      </c>
      <c r="H117" s="1850" t="s">
        <v>28</v>
      </c>
      <c r="I117" s="1850" t="s">
        <v>859</v>
      </c>
    </row>
    <row customHeight="1" ht="11.25">
      <c r="A118" s="1850" t="s">
        <v>2259</v>
      </c>
      <c r="B118" s="1850" t="s">
        <v>16</v>
      </c>
      <c r="C118" s="1850" t="s">
        <v>2548</v>
      </c>
      <c r="D118" s="1850" t="s">
        <v>2549</v>
      </c>
      <c r="E118" s="1850" t="s">
        <v>2550</v>
      </c>
      <c r="F118" s="1850" t="s">
        <v>2363</v>
      </c>
      <c r="G118" s="1850" t="s">
        <v>2551</v>
      </c>
      <c r="H118" s="1850" t="s">
        <v>28</v>
      </c>
      <c r="I118" s="1850" t="s">
        <v>859</v>
      </c>
    </row>
    <row customHeight="1" ht="11.25">
      <c r="A119" s="1850" t="s">
        <v>2259</v>
      </c>
      <c r="B119" s="1850" t="s">
        <v>16</v>
      </c>
      <c r="C119" s="1850" t="s">
        <v>2552</v>
      </c>
      <c r="D119" s="1850" t="s">
        <v>2553</v>
      </c>
      <c r="E119" s="1850" t="s">
        <v>2554</v>
      </c>
      <c r="F119" s="1850" t="s">
        <v>2555</v>
      </c>
      <c r="G119" s="1850" t="s">
        <v>2556</v>
      </c>
      <c r="H119" s="1850" t="s">
        <v>28</v>
      </c>
      <c r="I119" s="1850" t="s">
        <v>859</v>
      </c>
    </row>
    <row customHeight="1" ht="11.25">
      <c r="A120" s="1850" t="s">
        <v>2259</v>
      </c>
      <c r="B120" s="1850" t="s">
        <v>16</v>
      </c>
      <c r="C120" s="1850" t="s">
        <v>2557</v>
      </c>
      <c r="D120" s="1850" t="s">
        <v>2558</v>
      </c>
      <c r="E120" s="1850" t="s">
        <v>2559</v>
      </c>
      <c r="F120" s="1850" t="s">
        <v>2292</v>
      </c>
      <c r="G120" s="1850" t="s">
        <v>2560</v>
      </c>
      <c r="H120" s="1850" t="s">
        <v>28</v>
      </c>
      <c r="I120" s="1850" t="s">
        <v>859</v>
      </c>
    </row>
    <row customHeight="1" ht="11.25">
      <c r="A121" s="1850" t="s">
        <v>2259</v>
      </c>
      <c r="B121" s="1850" t="s">
        <v>16</v>
      </c>
      <c r="C121" s="1850" t="s">
        <v>2345</v>
      </c>
      <c r="D121" s="1850" t="s">
        <v>2346</v>
      </c>
      <c r="E121" s="1850" t="s">
        <v>2347</v>
      </c>
      <c r="F121" s="1850" t="s">
        <v>2312</v>
      </c>
      <c r="G121" s="1850" t="s">
        <v>28</v>
      </c>
      <c r="H121" s="1850" t="s">
        <v>28</v>
      </c>
      <c r="I121" s="1850" t="s">
        <v>859</v>
      </c>
    </row>
    <row customHeight="1" ht="11.25">
      <c r="A122" s="1850" t="s">
        <v>2259</v>
      </c>
      <c r="B122" s="1850" t="s">
        <v>16</v>
      </c>
      <c r="C122" s="1850" t="s">
        <v>2561</v>
      </c>
      <c r="D122" s="1850" t="s">
        <v>2562</v>
      </c>
      <c r="E122" s="1850" t="s">
        <v>2563</v>
      </c>
      <c r="F122" s="1850" t="s">
        <v>2564</v>
      </c>
      <c r="G122" s="1850" t="s">
        <v>28</v>
      </c>
      <c r="H122" s="1850" t="s">
        <v>28</v>
      </c>
      <c r="I122" s="1850" t="s">
        <v>859</v>
      </c>
    </row>
    <row customHeight="1" ht="11.25">
      <c r="A123" s="1850" t="s">
        <v>2259</v>
      </c>
      <c r="B123" s="1850" t="s">
        <v>16</v>
      </c>
      <c r="C123" s="1850" t="s">
        <v>2565</v>
      </c>
      <c r="D123" s="1850" t="s">
        <v>2566</v>
      </c>
      <c r="E123" s="1850" t="s">
        <v>2567</v>
      </c>
      <c r="F123" s="1850" t="s">
        <v>2568</v>
      </c>
      <c r="G123" s="1850" t="s">
        <v>28</v>
      </c>
      <c r="H123" s="1850" t="s">
        <v>28</v>
      </c>
      <c r="I123" s="1850" t="s">
        <v>859</v>
      </c>
    </row>
    <row customHeight="1" ht="11.25">
      <c r="A124" s="1850" t="s">
        <v>2259</v>
      </c>
      <c r="B124" s="1850" t="s">
        <v>16</v>
      </c>
      <c r="C124" s="1850" t="s">
        <v>2348</v>
      </c>
      <c r="D124" s="1850" t="s">
        <v>2349</v>
      </c>
      <c r="E124" s="1850" t="s">
        <v>2350</v>
      </c>
      <c r="F124" s="1850" t="s">
        <v>2351</v>
      </c>
      <c r="G124" s="1850" t="s">
        <v>2352</v>
      </c>
      <c r="H124" s="1850" t="s">
        <v>28</v>
      </c>
      <c r="I124" s="1850" t="s">
        <v>859</v>
      </c>
    </row>
    <row customHeight="1" ht="11.25">
      <c r="A125" s="1850" t="s">
        <v>2259</v>
      </c>
      <c r="B125" s="1850" t="s">
        <v>16</v>
      </c>
      <c r="C125" s="1850" t="s">
        <v>2356</v>
      </c>
      <c r="D125" s="1850" t="s">
        <v>2357</v>
      </c>
      <c r="E125" s="1850" t="s">
        <v>2358</v>
      </c>
      <c r="F125" s="1850" t="s">
        <v>2359</v>
      </c>
      <c r="G125" s="1850" t="s">
        <v>28</v>
      </c>
      <c r="H125" s="1850" t="s">
        <v>28</v>
      </c>
      <c r="I125" s="1850" t="s">
        <v>859</v>
      </c>
    </row>
    <row customHeight="1" ht="11.25">
      <c r="A126" s="1850" t="s">
        <v>2259</v>
      </c>
      <c r="B126" s="1850" t="s">
        <v>16</v>
      </c>
      <c r="C126" s="1850" t="s">
        <v>2569</v>
      </c>
      <c r="D126" s="1850" t="s">
        <v>2570</v>
      </c>
      <c r="E126" s="1850" t="s">
        <v>2571</v>
      </c>
      <c r="F126" s="1850" t="s">
        <v>2330</v>
      </c>
      <c r="G126" s="1850" t="s">
        <v>28</v>
      </c>
      <c r="H126" s="1850" t="s">
        <v>28</v>
      </c>
      <c r="I126" s="1850" t="s">
        <v>859</v>
      </c>
    </row>
    <row customHeight="1" ht="11.25">
      <c r="A127" s="1850" t="s">
        <v>2259</v>
      </c>
      <c r="B127" s="1850" t="s">
        <v>16</v>
      </c>
      <c r="C127" s="1850" t="s">
        <v>2572</v>
      </c>
      <c r="D127" s="1850" t="s">
        <v>2573</v>
      </c>
      <c r="E127" s="1850" t="s">
        <v>2574</v>
      </c>
      <c r="F127" s="1850" t="s">
        <v>2321</v>
      </c>
      <c r="G127" s="1850" t="s">
        <v>2575</v>
      </c>
      <c r="H127" s="1850" t="s">
        <v>28</v>
      </c>
      <c r="I127" s="1850" t="s">
        <v>859</v>
      </c>
    </row>
    <row customHeight="1" ht="11.25">
      <c r="A128" s="1850" t="s">
        <v>2259</v>
      </c>
      <c r="B128" s="1850" t="s">
        <v>16</v>
      </c>
      <c r="C128" s="1850" t="s">
        <v>2576</v>
      </c>
      <c r="D128" s="1850" t="s">
        <v>2577</v>
      </c>
      <c r="E128" s="1850" t="s">
        <v>2578</v>
      </c>
      <c r="F128" s="1850" t="s">
        <v>2325</v>
      </c>
      <c r="G128" s="1850" t="s">
        <v>2579</v>
      </c>
      <c r="H128" s="1850" t="s">
        <v>28</v>
      </c>
      <c r="I128" s="1850" t="s">
        <v>859</v>
      </c>
    </row>
    <row customHeight="1" ht="11.25">
      <c r="A129" s="1850" t="s">
        <v>2259</v>
      </c>
      <c r="B129" s="1850" t="s">
        <v>16</v>
      </c>
      <c r="C129" s="1850" t="s">
        <v>2580</v>
      </c>
      <c r="D129" s="1850" t="s">
        <v>2581</v>
      </c>
      <c r="E129" s="1850" t="s">
        <v>2582</v>
      </c>
      <c r="F129" s="1850" t="s">
        <v>2335</v>
      </c>
      <c r="G129" s="1850" t="s">
        <v>2583</v>
      </c>
      <c r="H129" s="1850" t="s">
        <v>28</v>
      </c>
      <c r="I129" s="1850" t="s">
        <v>859</v>
      </c>
    </row>
    <row customHeight="1" ht="11.25">
      <c r="A130" s="1850" t="s">
        <v>2259</v>
      </c>
      <c r="B130" s="1850" t="s">
        <v>16</v>
      </c>
      <c r="C130" s="1850" t="s">
        <v>2365</v>
      </c>
      <c r="D130" s="1850" t="s">
        <v>2366</v>
      </c>
      <c r="E130" s="1850" t="s">
        <v>2367</v>
      </c>
      <c r="F130" s="1850" t="s">
        <v>2321</v>
      </c>
      <c r="G130" s="1850" t="s">
        <v>2368</v>
      </c>
      <c r="H130" s="1850" t="s">
        <v>28</v>
      </c>
      <c r="I130" s="1850" t="s">
        <v>859</v>
      </c>
    </row>
    <row customHeight="1" ht="11.25">
      <c r="A131" s="1850" t="s">
        <v>2259</v>
      </c>
      <c r="B131" s="1850" t="s">
        <v>16</v>
      </c>
      <c r="C131" s="1850" t="s">
        <v>2584</v>
      </c>
      <c r="D131" s="1850" t="s">
        <v>2585</v>
      </c>
      <c r="E131" s="1850" t="s">
        <v>2586</v>
      </c>
      <c r="F131" s="1850" t="s">
        <v>2330</v>
      </c>
      <c r="G131" s="1850" t="s">
        <v>2587</v>
      </c>
      <c r="H131" s="1850" t="s">
        <v>28</v>
      </c>
      <c r="I131" s="1850" t="s">
        <v>859</v>
      </c>
    </row>
    <row customHeight="1" ht="11.25">
      <c r="A132" s="1850" t="s">
        <v>2259</v>
      </c>
      <c r="B132" s="1850" t="s">
        <v>16</v>
      </c>
      <c r="C132" s="1850" t="s">
        <v>2588</v>
      </c>
      <c r="D132" s="1850" t="s">
        <v>2589</v>
      </c>
      <c r="E132" s="1850" t="s">
        <v>2590</v>
      </c>
      <c r="F132" s="1850" t="s">
        <v>2330</v>
      </c>
      <c r="G132" s="1850" t="s">
        <v>28</v>
      </c>
      <c r="H132" s="1850" t="s">
        <v>28</v>
      </c>
      <c r="I132" s="1850" t="s">
        <v>859</v>
      </c>
    </row>
    <row customHeight="1" ht="11.25">
      <c r="A133" s="1850" t="s">
        <v>2259</v>
      </c>
      <c r="B133" s="1850" t="s">
        <v>16</v>
      </c>
      <c r="C133" s="1850" t="s">
        <v>2591</v>
      </c>
      <c r="D133" s="1850" t="s">
        <v>2592</v>
      </c>
      <c r="E133" s="1850" t="s">
        <v>2593</v>
      </c>
      <c r="F133" s="1850" t="s">
        <v>2325</v>
      </c>
      <c r="G133" s="1850" t="s">
        <v>2594</v>
      </c>
      <c r="H133" s="1850" t="s">
        <v>28</v>
      </c>
      <c r="I133" s="1850" t="s">
        <v>859</v>
      </c>
    </row>
    <row customHeight="1" ht="11.25">
      <c r="A134" s="1850" t="s">
        <v>2259</v>
      </c>
      <c r="B134" s="1850" t="s">
        <v>16</v>
      </c>
      <c r="C134" s="1850" t="s">
        <v>2595</v>
      </c>
      <c r="D134" s="1850" t="s">
        <v>2596</v>
      </c>
      <c r="E134" s="1850" t="s">
        <v>2597</v>
      </c>
      <c r="F134" s="1850" t="s">
        <v>2351</v>
      </c>
      <c r="G134" s="1850" t="s">
        <v>28</v>
      </c>
      <c r="H134" s="1850" t="s">
        <v>28</v>
      </c>
      <c r="I134" s="1850" t="s">
        <v>859</v>
      </c>
    </row>
    <row customHeight="1" ht="11.25">
      <c r="A135" s="1850" t="s">
        <v>2259</v>
      </c>
      <c r="B135" s="1850" t="s">
        <v>16</v>
      </c>
      <c r="C135" s="1850" t="s">
        <v>2598</v>
      </c>
      <c r="D135" s="1850" t="s">
        <v>2599</v>
      </c>
      <c r="E135" s="1850" t="s">
        <v>2600</v>
      </c>
      <c r="F135" s="1850" t="s">
        <v>52</v>
      </c>
      <c r="G135" s="1850" t="s">
        <v>2601</v>
      </c>
      <c r="H135" s="1850" t="s">
        <v>2602</v>
      </c>
      <c r="I135" s="1850" t="s">
        <v>859</v>
      </c>
    </row>
    <row customHeight="1" ht="11.25">
      <c r="A136" s="1850" t="s">
        <v>2259</v>
      </c>
      <c r="B136" s="1850" t="s">
        <v>16</v>
      </c>
      <c r="C136" s="1850" t="s">
        <v>2603</v>
      </c>
      <c r="D136" s="1850" t="s">
        <v>2604</v>
      </c>
      <c r="E136" s="1850" t="s">
        <v>2605</v>
      </c>
      <c r="F136" s="1850" t="s">
        <v>2325</v>
      </c>
      <c r="G136" s="1850" t="s">
        <v>28</v>
      </c>
      <c r="H136" s="1850" t="s">
        <v>28</v>
      </c>
      <c r="I136" s="1850" t="s">
        <v>859</v>
      </c>
    </row>
    <row customHeight="1" ht="11.25">
      <c r="A137" s="1850" t="s">
        <v>2259</v>
      </c>
      <c r="B137" s="1850" t="s">
        <v>16</v>
      </c>
      <c r="C137" s="1850" t="s">
        <v>2606</v>
      </c>
      <c r="D137" s="1850" t="s">
        <v>2607</v>
      </c>
      <c r="E137" s="1850" t="s">
        <v>2608</v>
      </c>
      <c r="F137" s="1850" t="s">
        <v>2344</v>
      </c>
      <c r="G137" s="1850" t="s">
        <v>28</v>
      </c>
      <c r="H137" s="1850" t="s">
        <v>28</v>
      </c>
      <c r="I137" s="1850" t="s">
        <v>859</v>
      </c>
    </row>
    <row customHeight="1" ht="11.25">
      <c r="A138" s="1850" t="s">
        <v>2259</v>
      </c>
      <c r="B138" s="1850" t="s">
        <v>16</v>
      </c>
      <c r="C138" s="1850" t="s">
        <v>2609</v>
      </c>
      <c r="D138" s="1850" t="s">
        <v>2610</v>
      </c>
      <c r="E138" s="1850" t="s">
        <v>2611</v>
      </c>
      <c r="F138" s="1850" t="s">
        <v>2612</v>
      </c>
      <c r="G138" s="1850" t="s">
        <v>28</v>
      </c>
      <c r="H138" s="1850" t="s">
        <v>28</v>
      </c>
      <c r="I138" s="1850" t="s">
        <v>859</v>
      </c>
    </row>
    <row customHeight="1" ht="11.25">
      <c r="A139" s="1850" t="s">
        <v>2259</v>
      </c>
      <c r="B139" s="1850" t="s">
        <v>16</v>
      </c>
      <c r="C139" s="1850" t="s">
        <v>2393</v>
      </c>
      <c r="D139" s="1850" t="s">
        <v>2394</v>
      </c>
      <c r="E139" s="1850" t="s">
        <v>2395</v>
      </c>
      <c r="F139" s="1850" t="s">
        <v>2292</v>
      </c>
      <c r="G139" s="1850" t="s">
        <v>28</v>
      </c>
      <c r="H139" s="1850" t="s">
        <v>28</v>
      </c>
      <c r="I139" s="1850" t="s">
        <v>859</v>
      </c>
    </row>
    <row customHeight="1" ht="11.25">
      <c r="A140" s="1850" t="s">
        <v>2259</v>
      </c>
      <c r="B140" s="1850" t="s">
        <v>16</v>
      </c>
      <c r="C140" s="1850" t="s">
        <v>2613</v>
      </c>
      <c r="D140" s="1850" t="s">
        <v>2614</v>
      </c>
      <c r="E140" s="1850" t="s">
        <v>2615</v>
      </c>
      <c r="F140" s="1850" t="s">
        <v>2616</v>
      </c>
      <c r="G140" s="1850" t="s">
        <v>28</v>
      </c>
      <c r="H140" s="1850" t="s">
        <v>28</v>
      </c>
      <c r="I140" s="1850" t="s">
        <v>859</v>
      </c>
    </row>
    <row customHeight="1" ht="11.25">
      <c r="A141" s="1850" t="s">
        <v>2259</v>
      </c>
      <c r="B141" s="1850" t="s">
        <v>16</v>
      </c>
      <c r="C141" s="1850" t="s">
        <v>2617</v>
      </c>
      <c r="D141" s="1850" t="s">
        <v>2618</v>
      </c>
      <c r="E141" s="1850" t="s">
        <v>2619</v>
      </c>
      <c r="F141" s="1850" t="s">
        <v>2279</v>
      </c>
      <c r="G141" s="1850" t="s">
        <v>2620</v>
      </c>
      <c r="H141" s="1850" t="s">
        <v>28</v>
      </c>
      <c r="I141" s="1850" t="s">
        <v>859</v>
      </c>
    </row>
    <row customHeight="1" ht="11.25">
      <c r="A142" s="1850" t="s">
        <v>2259</v>
      </c>
      <c r="B142" s="1850" t="s">
        <v>16</v>
      </c>
      <c r="C142" s="1850" t="s">
        <v>2621</v>
      </c>
      <c r="D142" s="1850" t="s">
        <v>2622</v>
      </c>
      <c r="E142" s="1850" t="s">
        <v>2623</v>
      </c>
      <c r="F142" s="1850" t="s">
        <v>2489</v>
      </c>
      <c r="G142" s="1850" t="s">
        <v>2624</v>
      </c>
      <c r="H142" s="1850" t="s">
        <v>2625</v>
      </c>
      <c r="I142" s="1850" t="s">
        <v>859</v>
      </c>
    </row>
    <row customHeight="1" ht="11.25">
      <c r="A143" s="1850" t="s">
        <v>2259</v>
      </c>
      <c r="B143" s="1850" t="s">
        <v>16</v>
      </c>
      <c r="C143" s="1850" t="s">
        <v>2626</v>
      </c>
      <c r="D143" s="1850" t="s">
        <v>2627</v>
      </c>
      <c r="E143" s="1850" t="s">
        <v>2628</v>
      </c>
      <c r="F143" s="1850" t="s">
        <v>2279</v>
      </c>
      <c r="G143" s="1850" t="s">
        <v>28</v>
      </c>
      <c r="H143" s="1850" t="s">
        <v>28</v>
      </c>
      <c r="I143" s="1850" t="s">
        <v>859</v>
      </c>
    </row>
    <row customHeight="1" ht="11.25">
      <c r="A144" s="1850" t="s">
        <v>2259</v>
      </c>
      <c r="B144" s="1850" t="s">
        <v>16</v>
      </c>
      <c r="C144" s="1850" t="s">
        <v>2629</v>
      </c>
      <c r="D144" s="1850" t="s">
        <v>2630</v>
      </c>
      <c r="E144" s="1850" t="s">
        <v>2631</v>
      </c>
      <c r="F144" s="1850" t="s">
        <v>2279</v>
      </c>
      <c r="G144" s="1850" t="s">
        <v>28</v>
      </c>
      <c r="H144" s="1850" t="s">
        <v>28</v>
      </c>
      <c r="I144" s="1850" t="s">
        <v>859</v>
      </c>
    </row>
    <row customHeight="1" ht="11.25">
      <c r="A145" s="1850" t="s">
        <v>2259</v>
      </c>
      <c r="B145" s="1850" t="s">
        <v>16</v>
      </c>
      <c r="C145" s="1850" t="s">
        <v>2416</v>
      </c>
      <c r="D145" s="1850" t="s">
        <v>2417</v>
      </c>
      <c r="E145" s="1850" t="s">
        <v>2418</v>
      </c>
      <c r="F145" s="1850" t="s">
        <v>2386</v>
      </c>
      <c r="G145" s="1850" t="s">
        <v>28</v>
      </c>
      <c r="H145" s="1850" t="s">
        <v>28</v>
      </c>
      <c r="I145" s="1850" t="s">
        <v>859</v>
      </c>
    </row>
    <row customHeight="1" ht="11.25">
      <c r="A146" s="1850" t="s">
        <v>2259</v>
      </c>
      <c r="B146" s="1850" t="s">
        <v>16</v>
      </c>
      <c r="C146" s="1850" t="s">
        <v>2632</v>
      </c>
      <c r="D146" s="1850" t="s">
        <v>2633</v>
      </c>
      <c r="E146" s="1850" t="s">
        <v>2634</v>
      </c>
      <c r="F146" s="1850" t="s">
        <v>2292</v>
      </c>
      <c r="G146" s="1850" t="s">
        <v>2635</v>
      </c>
      <c r="H146" s="1850" t="s">
        <v>28</v>
      </c>
      <c r="I146" s="1850" t="s">
        <v>859</v>
      </c>
    </row>
    <row customHeight="1" ht="11.25">
      <c r="A147" s="1850" t="s">
        <v>2259</v>
      </c>
      <c r="B147" s="1850" t="s">
        <v>16</v>
      </c>
      <c r="C147" s="1850" t="s">
        <v>2437</v>
      </c>
      <c r="D147" s="1850" t="s">
        <v>2438</v>
      </c>
      <c r="E147" s="1850" t="s">
        <v>2439</v>
      </c>
      <c r="F147" s="1850" t="s">
        <v>52</v>
      </c>
      <c r="G147" s="1850" t="s">
        <v>2440</v>
      </c>
      <c r="H147" s="1850" t="s">
        <v>28</v>
      </c>
      <c r="I147" s="1850" t="s">
        <v>859</v>
      </c>
    </row>
    <row customHeight="1" ht="11.25">
      <c r="A148" s="1850" t="s">
        <v>2259</v>
      </c>
      <c r="B148" s="1850" t="s">
        <v>16</v>
      </c>
      <c r="C148" s="1850" t="s">
        <v>2636</v>
      </c>
      <c r="D148" s="1850" t="s">
        <v>2637</v>
      </c>
      <c r="E148" s="1850" t="s">
        <v>2638</v>
      </c>
      <c r="F148" s="1850" t="s">
        <v>52</v>
      </c>
      <c r="G148" s="1850" t="s">
        <v>2411</v>
      </c>
      <c r="H148" s="1850" t="s">
        <v>2639</v>
      </c>
      <c r="I148" s="1850" t="s">
        <v>859</v>
      </c>
    </row>
    <row customHeight="1" ht="11.25">
      <c r="A149" s="1850" t="s">
        <v>2259</v>
      </c>
      <c r="B149" s="1850" t="s">
        <v>16</v>
      </c>
      <c r="C149" s="1850" t="s">
        <v>2640</v>
      </c>
      <c r="D149" s="1850" t="s">
        <v>2641</v>
      </c>
      <c r="E149" s="1850" t="s">
        <v>2642</v>
      </c>
      <c r="F149" s="1850" t="s">
        <v>2643</v>
      </c>
      <c r="G149" s="1850" t="s">
        <v>28</v>
      </c>
      <c r="H149" s="1850" t="s">
        <v>2644</v>
      </c>
      <c r="I149" s="1850" t="s">
        <v>859</v>
      </c>
    </row>
    <row customHeight="1" ht="11.25">
      <c r="A150" s="1850" t="s">
        <v>2259</v>
      </c>
      <c r="B150" s="1850" t="s">
        <v>16</v>
      </c>
      <c r="C150" s="1850" t="s">
        <v>2452</v>
      </c>
      <c r="D150" s="1850" t="s">
        <v>2453</v>
      </c>
      <c r="E150" s="1850" t="s">
        <v>2454</v>
      </c>
      <c r="F150" s="1850" t="s">
        <v>52</v>
      </c>
      <c r="G150" s="1850" t="s">
        <v>28</v>
      </c>
      <c r="H150" s="1850" t="s">
        <v>28</v>
      </c>
      <c r="I150" s="1850" t="s">
        <v>859</v>
      </c>
    </row>
    <row customHeight="1" ht="11.25">
      <c r="A151" s="1850" t="s">
        <v>2259</v>
      </c>
      <c r="B151" s="1850" t="s">
        <v>16</v>
      </c>
      <c r="C151" s="1850" t="s">
        <v>2456</v>
      </c>
      <c r="D151" s="1850" t="s">
        <v>2457</v>
      </c>
      <c r="E151" s="1850" t="s">
        <v>2458</v>
      </c>
      <c r="F151" s="1850" t="s">
        <v>2459</v>
      </c>
      <c r="G151" s="1850" t="s">
        <v>28</v>
      </c>
      <c r="H151" s="1850" t="s">
        <v>28</v>
      </c>
      <c r="I151" s="1850" t="s">
        <v>859</v>
      </c>
    </row>
    <row customHeight="1" ht="11.25">
      <c r="A152" s="1850" t="s">
        <v>2259</v>
      </c>
      <c r="B152" s="1850" t="s">
        <v>16</v>
      </c>
      <c r="C152" s="1850" t="s">
        <v>2645</v>
      </c>
      <c r="D152" s="1850" t="s">
        <v>2646</v>
      </c>
      <c r="E152" s="1850" t="s">
        <v>2647</v>
      </c>
      <c r="F152" s="1850" t="s">
        <v>2330</v>
      </c>
      <c r="G152" s="1850" t="s">
        <v>2648</v>
      </c>
      <c r="H152" s="1850" t="s">
        <v>28</v>
      </c>
      <c r="I152" s="1850" t="s">
        <v>859</v>
      </c>
    </row>
    <row customHeight="1" ht="11.25">
      <c r="A153" s="1850" t="s">
        <v>2259</v>
      </c>
      <c r="B153" s="1850" t="s">
        <v>16</v>
      </c>
      <c r="C153" s="1850" t="s">
        <v>2649</v>
      </c>
      <c r="D153" s="1850" t="s">
        <v>2650</v>
      </c>
      <c r="E153" s="1850" t="s">
        <v>2651</v>
      </c>
      <c r="F153" s="1850" t="s">
        <v>2335</v>
      </c>
      <c r="G153" s="1850" t="s">
        <v>28</v>
      </c>
      <c r="H153" s="1850" t="s">
        <v>2652</v>
      </c>
      <c r="I153" s="1850" t="s">
        <v>859</v>
      </c>
    </row>
    <row customHeight="1" ht="11.25">
      <c r="A154" s="1850" t="s">
        <v>2259</v>
      </c>
      <c r="B154" s="1850" t="s">
        <v>16</v>
      </c>
      <c r="C154" s="1850" t="s">
        <v>2468</v>
      </c>
      <c r="D154" s="1850" t="s">
        <v>2469</v>
      </c>
      <c r="E154" s="1850" t="s">
        <v>2470</v>
      </c>
      <c r="F154" s="1850" t="s">
        <v>2471</v>
      </c>
      <c r="G154" s="1850" t="s">
        <v>28</v>
      </c>
      <c r="H154" s="1850" t="s">
        <v>28</v>
      </c>
      <c r="I154" s="1850" t="s">
        <v>859</v>
      </c>
    </row>
    <row customHeight="1" ht="11.25">
      <c r="A155" s="1850" t="s">
        <v>2259</v>
      </c>
      <c r="B155" s="1850" t="s">
        <v>16</v>
      </c>
      <c r="C155" s="1850" t="s">
        <v>2476</v>
      </c>
      <c r="D155" s="1850" t="s">
        <v>2477</v>
      </c>
      <c r="E155" s="1850" t="s">
        <v>2478</v>
      </c>
      <c r="F155" s="1850" t="s">
        <v>2279</v>
      </c>
      <c r="G155" s="1850" t="s">
        <v>28</v>
      </c>
      <c r="H155" s="1850" t="s">
        <v>28</v>
      </c>
      <c r="I155" s="1850" t="s">
        <v>912</v>
      </c>
    </row>
    <row customHeight="1" ht="11.25">
      <c r="A156" s="1850" t="s">
        <v>2259</v>
      </c>
      <c r="B156" s="1850" t="s">
        <v>16</v>
      </c>
      <c r="C156" s="1850" t="s">
        <v>2269</v>
      </c>
      <c r="D156" s="1850" t="s">
        <v>2270</v>
      </c>
      <c r="E156" s="1850" t="s">
        <v>2271</v>
      </c>
      <c r="F156" s="1850" t="s">
        <v>2272</v>
      </c>
      <c r="G156" s="1850" t="s">
        <v>2273</v>
      </c>
      <c r="H156" s="1850" t="s">
        <v>28</v>
      </c>
      <c r="I156" s="1850" t="s">
        <v>912</v>
      </c>
    </row>
    <row customHeight="1" ht="11.25">
      <c r="A157" s="1850" t="s">
        <v>2259</v>
      </c>
      <c r="B157" s="1850" t="s">
        <v>16</v>
      </c>
      <c r="C157" s="1850" t="s">
        <v>2479</v>
      </c>
      <c r="D157" s="1850" t="s">
        <v>2480</v>
      </c>
      <c r="E157" s="1850" t="s">
        <v>2481</v>
      </c>
      <c r="F157" s="1850" t="s">
        <v>2263</v>
      </c>
      <c r="G157" s="1850" t="s">
        <v>28</v>
      </c>
      <c r="H157" s="1850" t="s">
        <v>28</v>
      </c>
      <c r="I157" s="1850" t="s">
        <v>912</v>
      </c>
    </row>
    <row customHeight="1" ht="11.25">
      <c r="A158" s="1850" t="s">
        <v>2259</v>
      </c>
      <c r="B158" s="1850" t="s">
        <v>16</v>
      </c>
      <c r="C158" s="1850" t="s">
        <v>2482</v>
      </c>
      <c r="D158" s="1850" t="s">
        <v>2483</v>
      </c>
      <c r="E158" s="1850" t="s">
        <v>2484</v>
      </c>
      <c r="F158" s="1850" t="s">
        <v>52</v>
      </c>
      <c r="G158" s="1850" t="s">
        <v>2485</v>
      </c>
      <c r="H158" s="1850" t="s">
        <v>28</v>
      </c>
      <c r="I158" s="1850" t="s">
        <v>912</v>
      </c>
    </row>
    <row customHeight="1" ht="11.25">
      <c r="A159" s="1850" t="s">
        <v>2259</v>
      </c>
      <c r="B159" s="1850" t="s">
        <v>16</v>
      </c>
      <c r="C159" s="1850" t="s">
        <v>2286</v>
      </c>
      <c r="D159" s="1850" t="s">
        <v>2287</v>
      </c>
      <c r="E159" s="1850" t="s">
        <v>2282</v>
      </c>
      <c r="F159" s="1850" t="s">
        <v>2288</v>
      </c>
      <c r="G159" s="1850" t="s">
        <v>28</v>
      </c>
      <c r="H159" s="1850" t="s">
        <v>28</v>
      </c>
      <c r="I159" s="1850" t="s">
        <v>912</v>
      </c>
    </row>
    <row customHeight="1" ht="11.25">
      <c r="A160" s="1850" t="s">
        <v>2259</v>
      </c>
      <c r="B160" s="1850" t="s">
        <v>16</v>
      </c>
      <c r="C160" s="1850" t="s">
        <v>2486</v>
      </c>
      <c r="D160" s="1850" t="s">
        <v>2487</v>
      </c>
      <c r="E160" s="1850" t="s">
        <v>2488</v>
      </c>
      <c r="F160" s="1850" t="s">
        <v>2489</v>
      </c>
      <c r="G160" s="1850" t="s">
        <v>28</v>
      </c>
      <c r="H160" s="1850" t="s">
        <v>28</v>
      </c>
      <c r="I160" s="1850" t="s">
        <v>912</v>
      </c>
    </row>
    <row customHeight="1" ht="11.25">
      <c r="A161" s="1850" t="s">
        <v>2259</v>
      </c>
      <c r="B161" s="1850" t="s">
        <v>16</v>
      </c>
      <c r="C161" s="1850" t="s">
        <v>2289</v>
      </c>
      <c r="D161" s="1850" t="s">
        <v>2290</v>
      </c>
      <c r="E161" s="1850" t="s">
        <v>2291</v>
      </c>
      <c r="F161" s="1850" t="s">
        <v>2292</v>
      </c>
      <c r="G161" s="1850" t="s">
        <v>2293</v>
      </c>
      <c r="H161" s="1850" t="s">
        <v>28</v>
      </c>
      <c r="I161" s="1850" t="s">
        <v>912</v>
      </c>
    </row>
    <row customHeight="1" ht="11.25">
      <c r="A162" s="1850" t="s">
        <v>2259</v>
      </c>
      <c r="B162" s="1850" t="s">
        <v>16</v>
      </c>
      <c r="C162" s="1850" t="s">
        <v>28</v>
      </c>
      <c r="D162" s="1850" t="s">
        <v>2294</v>
      </c>
      <c r="E162" s="1850" t="s">
        <v>2295</v>
      </c>
      <c r="F162" s="1850" t="s">
        <v>52</v>
      </c>
      <c r="G162" s="1850" t="s">
        <v>28</v>
      </c>
      <c r="H162" s="1850" t="s">
        <v>28</v>
      </c>
      <c r="I162" s="1850" t="s">
        <v>912</v>
      </c>
    </row>
    <row customHeight="1" ht="11.25">
      <c r="A163" s="1850" t="s">
        <v>2259</v>
      </c>
      <c r="B163" s="1850" t="s">
        <v>16</v>
      </c>
      <c r="C163" s="1850" t="s">
        <v>2498</v>
      </c>
      <c r="D163" s="1850" t="s">
        <v>2499</v>
      </c>
      <c r="E163" s="1850" t="s">
        <v>2458</v>
      </c>
      <c r="F163" s="1850" t="s">
        <v>2500</v>
      </c>
      <c r="G163" s="1850" t="s">
        <v>28</v>
      </c>
      <c r="H163" s="1850" t="s">
        <v>28</v>
      </c>
      <c r="I163" s="1850" t="s">
        <v>912</v>
      </c>
    </row>
    <row customHeight="1" ht="11.25">
      <c r="A164" s="1850" t="s">
        <v>2259</v>
      </c>
      <c r="B164" s="1850" t="s">
        <v>16</v>
      </c>
      <c r="C164" s="1850" t="s">
        <v>2501</v>
      </c>
      <c r="D164" s="1850" t="s">
        <v>2502</v>
      </c>
      <c r="E164" s="1850" t="s">
        <v>2503</v>
      </c>
      <c r="F164" s="1850" t="s">
        <v>581</v>
      </c>
      <c r="G164" s="1850" t="s">
        <v>28</v>
      </c>
      <c r="H164" s="1850" t="s">
        <v>28</v>
      </c>
      <c r="I164" s="1850" t="s">
        <v>912</v>
      </c>
    </row>
    <row customHeight="1" ht="11.25">
      <c r="A165" s="1850" t="s">
        <v>2259</v>
      </c>
      <c r="B165" s="1850" t="s">
        <v>16</v>
      </c>
      <c r="C165" s="1850" t="s">
        <v>2300</v>
      </c>
      <c r="D165" s="1850" t="s">
        <v>2301</v>
      </c>
      <c r="E165" s="1850" t="s">
        <v>2302</v>
      </c>
      <c r="F165" s="1850" t="s">
        <v>2279</v>
      </c>
      <c r="G165" s="1850" t="s">
        <v>2303</v>
      </c>
      <c r="H165" s="1850" t="s">
        <v>28</v>
      </c>
      <c r="I165" s="1850" t="s">
        <v>912</v>
      </c>
    </row>
    <row customHeight="1" ht="11.25">
      <c r="A166" s="1850" t="s">
        <v>2259</v>
      </c>
      <c r="B166" s="1850" t="s">
        <v>16</v>
      </c>
      <c r="C166" s="1850" t="s">
        <v>2512</v>
      </c>
      <c r="D166" s="1850" t="s">
        <v>2513</v>
      </c>
      <c r="E166" s="1850" t="s">
        <v>2514</v>
      </c>
      <c r="F166" s="1850" t="s">
        <v>2279</v>
      </c>
      <c r="G166" s="1850" t="s">
        <v>2515</v>
      </c>
      <c r="H166" s="1850" t="s">
        <v>28</v>
      </c>
      <c r="I166" s="1850" t="s">
        <v>912</v>
      </c>
    </row>
    <row customHeight="1" ht="11.25">
      <c r="A167" s="1850" t="s">
        <v>2259</v>
      </c>
      <c r="B167" s="1850" t="s">
        <v>16</v>
      </c>
      <c r="C167" s="1850" t="s">
        <v>2516</v>
      </c>
      <c r="D167" s="1850" t="s">
        <v>2517</v>
      </c>
      <c r="E167" s="1850" t="s">
        <v>2518</v>
      </c>
      <c r="F167" s="1850" t="s">
        <v>2519</v>
      </c>
      <c r="G167" s="1850" t="s">
        <v>28</v>
      </c>
      <c r="H167" s="1850" t="s">
        <v>28</v>
      </c>
      <c r="I167" s="1850" t="s">
        <v>912</v>
      </c>
    </row>
    <row customHeight="1" ht="11.25">
      <c r="A168" s="1850" t="s">
        <v>2259</v>
      </c>
      <c r="B168" s="1850" t="s">
        <v>16</v>
      </c>
      <c r="C168" s="1850" t="s">
        <v>2304</v>
      </c>
      <c r="D168" s="1850" t="s">
        <v>2305</v>
      </c>
      <c r="E168" s="1850" t="s">
        <v>2306</v>
      </c>
      <c r="F168" s="1850" t="s">
        <v>2307</v>
      </c>
      <c r="G168" s="1850" t="s">
        <v>2308</v>
      </c>
      <c r="H168" s="1850" t="s">
        <v>28</v>
      </c>
      <c r="I168" s="1850" t="s">
        <v>912</v>
      </c>
    </row>
    <row customHeight="1" ht="11.25">
      <c r="A169" s="1850" t="s">
        <v>2259</v>
      </c>
      <c r="B169" s="1850" t="s">
        <v>16</v>
      </c>
      <c r="C169" s="1850" t="s">
        <v>2309</v>
      </c>
      <c r="D169" s="1850" t="s">
        <v>2310</v>
      </c>
      <c r="E169" s="1850" t="s">
        <v>2311</v>
      </c>
      <c r="F169" s="1850" t="s">
        <v>2312</v>
      </c>
      <c r="G169" s="1850" t="s">
        <v>2313</v>
      </c>
      <c r="H169" s="1850" t="s">
        <v>28</v>
      </c>
      <c r="I169" s="1850" t="s">
        <v>912</v>
      </c>
    </row>
    <row customHeight="1" ht="11.25">
      <c r="A170" s="1850" t="s">
        <v>2259</v>
      </c>
      <c r="B170" s="1850" t="s">
        <v>16</v>
      </c>
      <c r="C170" s="1850" t="s">
        <v>2520</v>
      </c>
      <c r="D170" s="1850" t="s">
        <v>2521</v>
      </c>
      <c r="E170" s="1850" t="s">
        <v>2522</v>
      </c>
      <c r="F170" s="1850" t="s">
        <v>2330</v>
      </c>
      <c r="G170" s="1850" t="s">
        <v>2523</v>
      </c>
      <c r="H170" s="1850" t="s">
        <v>28</v>
      </c>
      <c r="I170" s="1850" t="s">
        <v>912</v>
      </c>
    </row>
    <row customHeight="1" ht="11.25">
      <c r="A171" s="1850" t="s">
        <v>2259</v>
      </c>
      <c r="B171" s="1850" t="s">
        <v>16</v>
      </c>
      <c r="C171" s="1850" t="s">
        <v>2527</v>
      </c>
      <c r="D171" s="1850" t="s">
        <v>2528</v>
      </c>
      <c r="E171" s="1850" t="s">
        <v>2529</v>
      </c>
      <c r="F171" s="1850" t="s">
        <v>2519</v>
      </c>
      <c r="G171" s="1850" t="s">
        <v>28</v>
      </c>
      <c r="H171" s="1850" t="s">
        <v>2530</v>
      </c>
      <c r="I171" s="1850" t="s">
        <v>912</v>
      </c>
    </row>
    <row customHeight="1" ht="11.25">
      <c r="A172" s="1850" t="s">
        <v>2259</v>
      </c>
      <c r="B172" s="1850" t="s">
        <v>16</v>
      </c>
      <c r="C172" s="1850" t="s">
        <v>2314</v>
      </c>
      <c r="D172" s="1850" t="s">
        <v>2315</v>
      </c>
      <c r="E172" s="1850" t="s">
        <v>2316</v>
      </c>
      <c r="F172" s="1850" t="s">
        <v>2317</v>
      </c>
      <c r="G172" s="1850" t="s">
        <v>28</v>
      </c>
      <c r="H172" s="1850" t="s">
        <v>28</v>
      </c>
      <c r="I172" s="1850" t="s">
        <v>912</v>
      </c>
    </row>
    <row customHeight="1" ht="11.25">
      <c r="A173" s="1850" t="s">
        <v>2259</v>
      </c>
      <c r="B173" s="1850" t="s">
        <v>16</v>
      </c>
      <c r="C173" s="1850" t="s">
        <v>2531</v>
      </c>
      <c r="D173" s="1850" t="s">
        <v>2532</v>
      </c>
      <c r="E173" s="1850" t="s">
        <v>2533</v>
      </c>
      <c r="F173" s="1850" t="s">
        <v>2279</v>
      </c>
      <c r="G173" s="1850" t="s">
        <v>2534</v>
      </c>
      <c r="H173" s="1850" t="s">
        <v>2535</v>
      </c>
      <c r="I173" s="1850" t="s">
        <v>912</v>
      </c>
    </row>
    <row customHeight="1" ht="11.25">
      <c r="A174" s="1850" t="s">
        <v>2259</v>
      </c>
      <c r="B174" s="1850" t="s">
        <v>16</v>
      </c>
      <c r="C174" s="1850" t="s">
        <v>2536</v>
      </c>
      <c r="D174" s="1850" t="s">
        <v>2537</v>
      </c>
      <c r="E174" s="1850" t="s">
        <v>2538</v>
      </c>
      <c r="F174" s="1850" t="s">
        <v>2279</v>
      </c>
      <c r="G174" s="1850" t="s">
        <v>2539</v>
      </c>
      <c r="H174" s="1850" t="s">
        <v>2540</v>
      </c>
      <c r="I174" s="1850" t="s">
        <v>912</v>
      </c>
    </row>
    <row customHeight="1" ht="11.25">
      <c r="A175" s="1850" t="s">
        <v>2259</v>
      </c>
      <c r="B175" s="1850" t="s">
        <v>16</v>
      </c>
      <c r="C175" s="1850" t="s">
        <v>2318</v>
      </c>
      <c r="D175" s="1850" t="s">
        <v>2319</v>
      </c>
      <c r="E175" s="1850" t="s">
        <v>2320</v>
      </c>
      <c r="F175" s="1850" t="s">
        <v>2321</v>
      </c>
      <c r="G175" s="1850" t="s">
        <v>28</v>
      </c>
      <c r="H175" s="1850" t="s">
        <v>28</v>
      </c>
      <c r="I175" s="1850" t="s">
        <v>912</v>
      </c>
    </row>
    <row customHeight="1" ht="11.25">
      <c r="A176" s="1850" t="s">
        <v>2259</v>
      </c>
      <c r="B176" s="1850" t="s">
        <v>16</v>
      </c>
      <c r="C176" s="1850" t="s">
        <v>2541</v>
      </c>
      <c r="D176" s="1850" t="s">
        <v>2542</v>
      </c>
      <c r="E176" s="1850" t="s">
        <v>2543</v>
      </c>
      <c r="F176" s="1850" t="s">
        <v>2363</v>
      </c>
      <c r="G176" s="1850" t="s">
        <v>28</v>
      </c>
      <c r="H176" s="1850" t="s">
        <v>2544</v>
      </c>
      <c r="I176" s="1850" t="s">
        <v>912</v>
      </c>
    </row>
    <row customHeight="1" ht="11.25">
      <c r="A177" s="1850" t="s">
        <v>2259</v>
      </c>
      <c r="B177" s="1850" t="s">
        <v>16</v>
      </c>
      <c r="C177" s="1850" t="s">
        <v>2545</v>
      </c>
      <c r="D177" s="1850" t="s">
        <v>2546</v>
      </c>
      <c r="E177" s="1850" t="s">
        <v>2547</v>
      </c>
      <c r="F177" s="1850" t="s">
        <v>2510</v>
      </c>
      <c r="G177" s="1850" t="s">
        <v>28</v>
      </c>
      <c r="H177" s="1850" t="s">
        <v>28</v>
      </c>
      <c r="I177" s="1850" t="s">
        <v>912</v>
      </c>
    </row>
    <row customHeight="1" ht="11.25">
      <c r="A178" s="1850" t="s">
        <v>2259</v>
      </c>
      <c r="B178" s="1850" t="s">
        <v>16</v>
      </c>
      <c r="C178" s="1850" t="s">
        <v>13</v>
      </c>
      <c r="D178" s="1850" t="s">
        <v>47</v>
      </c>
      <c r="E178" s="1850" t="s">
        <v>50</v>
      </c>
      <c r="F178" s="1850" t="s">
        <v>52</v>
      </c>
      <c r="G178" s="1850" t="s">
        <v>28</v>
      </c>
      <c r="H178" s="1850" t="s">
        <v>28</v>
      </c>
      <c r="I178" s="1850" t="s">
        <v>912</v>
      </c>
    </row>
    <row customHeight="1" ht="11.25">
      <c r="A179" s="1850" t="s">
        <v>2259</v>
      </c>
      <c r="B179" s="1850" t="s">
        <v>16</v>
      </c>
      <c r="C179" s="1850" t="s">
        <v>2332</v>
      </c>
      <c r="D179" s="1850" t="s">
        <v>2333</v>
      </c>
      <c r="E179" s="1850" t="s">
        <v>2334</v>
      </c>
      <c r="F179" s="1850" t="s">
        <v>2335</v>
      </c>
      <c r="G179" s="1850" t="s">
        <v>2336</v>
      </c>
      <c r="H179" s="1850" t="s">
        <v>28</v>
      </c>
      <c r="I179" s="1850" t="s">
        <v>912</v>
      </c>
    </row>
    <row customHeight="1" ht="11.25">
      <c r="A180" s="1850" t="s">
        <v>2259</v>
      </c>
      <c r="B180" s="1850" t="s">
        <v>16</v>
      </c>
      <c r="C180" s="1850" t="s">
        <v>2548</v>
      </c>
      <c r="D180" s="1850" t="s">
        <v>2549</v>
      </c>
      <c r="E180" s="1850" t="s">
        <v>2550</v>
      </c>
      <c r="F180" s="1850" t="s">
        <v>2363</v>
      </c>
      <c r="G180" s="1850" t="s">
        <v>2551</v>
      </c>
      <c r="H180" s="1850" t="s">
        <v>28</v>
      </c>
      <c r="I180" s="1850" t="s">
        <v>912</v>
      </c>
    </row>
    <row customHeight="1" ht="11.25">
      <c r="A181" s="1850" t="s">
        <v>2259</v>
      </c>
      <c r="B181" s="1850" t="s">
        <v>16</v>
      </c>
      <c r="C181" s="1850" t="s">
        <v>2557</v>
      </c>
      <c r="D181" s="1850" t="s">
        <v>2558</v>
      </c>
      <c r="E181" s="1850" t="s">
        <v>2559</v>
      </c>
      <c r="F181" s="1850" t="s">
        <v>2292</v>
      </c>
      <c r="G181" s="1850" t="s">
        <v>2560</v>
      </c>
      <c r="H181" s="1850" t="s">
        <v>28</v>
      </c>
      <c r="I181" s="1850" t="s">
        <v>912</v>
      </c>
    </row>
    <row customHeight="1" ht="11.25">
      <c r="A182" s="1850" t="s">
        <v>2259</v>
      </c>
      <c r="B182" s="1850" t="s">
        <v>16</v>
      </c>
      <c r="C182" s="1850" t="s">
        <v>2345</v>
      </c>
      <c r="D182" s="1850" t="s">
        <v>2346</v>
      </c>
      <c r="E182" s="1850" t="s">
        <v>2347</v>
      </c>
      <c r="F182" s="1850" t="s">
        <v>2312</v>
      </c>
      <c r="G182" s="1850" t="s">
        <v>28</v>
      </c>
      <c r="H182" s="1850" t="s">
        <v>28</v>
      </c>
      <c r="I182" s="1850" t="s">
        <v>912</v>
      </c>
    </row>
    <row customHeight="1" ht="11.25">
      <c r="A183" s="1850" t="s">
        <v>2259</v>
      </c>
      <c r="B183" s="1850" t="s">
        <v>16</v>
      </c>
      <c r="C183" s="1850" t="s">
        <v>2561</v>
      </c>
      <c r="D183" s="1850" t="s">
        <v>2562</v>
      </c>
      <c r="E183" s="1850" t="s">
        <v>2563</v>
      </c>
      <c r="F183" s="1850" t="s">
        <v>2564</v>
      </c>
      <c r="G183" s="1850" t="s">
        <v>28</v>
      </c>
      <c r="H183" s="1850" t="s">
        <v>28</v>
      </c>
      <c r="I183" s="1850" t="s">
        <v>912</v>
      </c>
    </row>
    <row customHeight="1" ht="11.25">
      <c r="A184" s="1850" t="s">
        <v>2259</v>
      </c>
      <c r="B184" s="1850" t="s">
        <v>16</v>
      </c>
      <c r="C184" s="1850" t="s">
        <v>2565</v>
      </c>
      <c r="D184" s="1850" t="s">
        <v>2566</v>
      </c>
      <c r="E184" s="1850" t="s">
        <v>2567</v>
      </c>
      <c r="F184" s="1850" t="s">
        <v>2568</v>
      </c>
      <c r="G184" s="1850" t="s">
        <v>28</v>
      </c>
      <c r="H184" s="1850" t="s">
        <v>28</v>
      </c>
      <c r="I184" s="1850" t="s">
        <v>912</v>
      </c>
    </row>
    <row customHeight="1" ht="11.25">
      <c r="A185" s="1850" t="s">
        <v>2259</v>
      </c>
      <c r="B185" s="1850" t="s">
        <v>16</v>
      </c>
      <c r="C185" s="1850" t="s">
        <v>2356</v>
      </c>
      <c r="D185" s="1850" t="s">
        <v>2357</v>
      </c>
      <c r="E185" s="1850" t="s">
        <v>2358</v>
      </c>
      <c r="F185" s="1850" t="s">
        <v>2359</v>
      </c>
      <c r="G185" s="1850" t="s">
        <v>28</v>
      </c>
      <c r="H185" s="1850" t="s">
        <v>28</v>
      </c>
      <c r="I185" s="1850" t="s">
        <v>912</v>
      </c>
    </row>
    <row customHeight="1" ht="11.25">
      <c r="A186" s="1850" t="s">
        <v>2259</v>
      </c>
      <c r="B186" s="1850" t="s">
        <v>16</v>
      </c>
      <c r="C186" s="1850" t="s">
        <v>2569</v>
      </c>
      <c r="D186" s="1850" t="s">
        <v>2570</v>
      </c>
      <c r="E186" s="1850" t="s">
        <v>2571</v>
      </c>
      <c r="F186" s="1850" t="s">
        <v>2330</v>
      </c>
      <c r="G186" s="1850" t="s">
        <v>28</v>
      </c>
      <c r="H186" s="1850" t="s">
        <v>28</v>
      </c>
      <c r="I186" s="1850" t="s">
        <v>912</v>
      </c>
    </row>
    <row customHeight="1" ht="11.25">
      <c r="A187" s="1850" t="s">
        <v>2259</v>
      </c>
      <c r="B187" s="1850" t="s">
        <v>16</v>
      </c>
      <c r="C187" s="1850" t="s">
        <v>2572</v>
      </c>
      <c r="D187" s="1850" t="s">
        <v>2573</v>
      </c>
      <c r="E187" s="1850" t="s">
        <v>2574</v>
      </c>
      <c r="F187" s="1850" t="s">
        <v>2321</v>
      </c>
      <c r="G187" s="1850" t="s">
        <v>2575</v>
      </c>
      <c r="H187" s="1850" t="s">
        <v>28</v>
      </c>
      <c r="I187" s="1850" t="s">
        <v>912</v>
      </c>
    </row>
    <row customHeight="1" ht="11.25">
      <c r="A188" s="1850" t="s">
        <v>2259</v>
      </c>
      <c r="B188" s="1850" t="s">
        <v>16</v>
      </c>
      <c r="C188" s="1850" t="s">
        <v>2576</v>
      </c>
      <c r="D188" s="1850" t="s">
        <v>2577</v>
      </c>
      <c r="E188" s="1850" t="s">
        <v>2578</v>
      </c>
      <c r="F188" s="1850" t="s">
        <v>2325</v>
      </c>
      <c r="G188" s="1850" t="s">
        <v>2579</v>
      </c>
      <c r="H188" s="1850" t="s">
        <v>28</v>
      </c>
      <c r="I188" s="1850" t="s">
        <v>912</v>
      </c>
    </row>
    <row customHeight="1" ht="11.25">
      <c r="A189" s="1850" t="s">
        <v>2259</v>
      </c>
      <c r="B189" s="1850" t="s">
        <v>16</v>
      </c>
      <c r="C189" s="1850" t="s">
        <v>2580</v>
      </c>
      <c r="D189" s="1850" t="s">
        <v>2581</v>
      </c>
      <c r="E189" s="1850" t="s">
        <v>2582</v>
      </c>
      <c r="F189" s="1850" t="s">
        <v>2335</v>
      </c>
      <c r="G189" s="1850" t="s">
        <v>2583</v>
      </c>
      <c r="H189" s="1850" t="s">
        <v>28</v>
      </c>
      <c r="I189" s="1850" t="s">
        <v>912</v>
      </c>
    </row>
    <row customHeight="1" ht="11.25">
      <c r="A190" s="1850" t="s">
        <v>2259</v>
      </c>
      <c r="B190" s="1850" t="s">
        <v>16</v>
      </c>
      <c r="C190" s="1850" t="s">
        <v>2653</v>
      </c>
      <c r="D190" s="1850" t="s">
        <v>2654</v>
      </c>
      <c r="E190" s="1850" t="s">
        <v>2655</v>
      </c>
      <c r="F190" s="1850" t="s">
        <v>2351</v>
      </c>
      <c r="G190" s="1850" t="s">
        <v>2656</v>
      </c>
      <c r="H190" s="1850" t="s">
        <v>28</v>
      </c>
      <c r="I190" s="1850" t="s">
        <v>912</v>
      </c>
    </row>
    <row customHeight="1" ht="11.25">
      <c r="A191" s="1850" t="s">
        <v>2259</v>
      </c>
      <c r="B191" s="1850" t="s">
        <v>16</v>
      </c>
      <c r="C191" s="1850" t="s">
        <v>2588</v>
      </c>
      <c r="D191" s="1850" t="s">
        <v>2589</v>
      </c>
      <c r="E191" s="1850" t="s">
        <v>2590</v>
      </c>
      <c r="F191" s="1850" t="s">
        <v>2330</v>
      </c>
      <c r="G191" s="1850" t="s">
        <v>28</v>
      </c>
      <c r="H191" s="1850" t="s">
        <v>28</v>
      </c>
      <c r="I191" s="1850" t="s">
        <v>912</v>
      </c>
    </row>
    <row customHeight="1" ht="11.25">
      <c r="A192" s="1850" t="s">
        <v>2259</v>
      </c>
      <c r="B192" s="1850" t="s">
        <v>16</v>
      </c>
      <c r="C192" s="1850" t="s">
        <v>2591</v>
      </c>
      <c r="D192" s="1850" t="s">
        <v>2592</v>
      </c>
      <c r="E192" s="1850" t="s">
        <v>2593</v>
      </c>
      <c r="F192" s="1850" t="s">
        <v>2325</v>
      </c>
      <c r="G192" s="1850" t="s">
        <v>2594</v>
      </c>
      <c r="H192" s="1850" t="s">
        <v>28</v>
      </c>
      <c r="I192" s="1850" t="s">
        <v>912</v>
      </c>
    </row>
    <row customHeight="1" ht="11.25">
      <c r="A193" s="1850" t="s">
        <v>2259</v>
      </c>
      <c r="B193" s="1850" t="s">
        <v>16</v>
      </c>
      <c r="C193" s="1850" t="s">
        <v>2595</v>
      </c>
      <c r="D193" s="1850" t="s">
        <v>2596</v>
      </c>
      <c r="E193" s="1850" t="s">
        <v>2597</v>
      </c>
      <c r="F193" s="1850" t="s">
        <v>2351</v>
      </c>
      <c r="G193" s="1850" t="s">
        <v>28</v>
      </c>
      <c r="H193" s="1850" t="s">
        <v>28</v>
      </c>
      <c r="I193" s="1850" t="s">
        <v>912</v>
      </c>
    </row>
    <row customHeight="1" ht="11.25">
      <c r="A194" s="1850" t="s">
        <v>2259</v>
      </c>
      <c r="B194" s="1850" t="s">
        <v>16</v>
      </c>
      <c r="C194" s="1850" t="s">
        <v>2598</v>
      </c>
      <c r="D194" s="1850" t="s">
        <v>2599</v>
      </c>
      <c r="E194" s="1850" t="s">
        <v>2600</v>
      </c>
      <c r="F194" s="1850" t="s">
        <v>52</v>
      </c>
      <c r="G194" s="1850" t="s">
        <v>2601</v>
      </c>
      <c r="H194" s="1850" t="s">
        <v>2602</v>
      </c>
      <c r="I194" s="1850" t="s">
        <v>912</v>
      </c>
    </row>
    <row customHeight="1" ht="11.25">
      <c r="A195" s="1850" t="s">
        <v>2259</v>
      </c>
      <c r="B195" s="1850" t="s">
        <v>16</v>
      </c>
      <c r="C195" s="1850" t="s">
        <v>2603</v>
      </c>
      <c r="D195" s="1850" t="s">
        <v>2604</v>
      </c>
      <c r="E195" s="1850" t="s">
        <v>2605</v>
      </c>
      <c r="F195" s="1850" t="s">
        <v>2325</v>
      </c>
      <c r="G195" s="1850" t="s">
        <v>28</v>
      </c>
      <c r="H195" s="1850" t="s">
        <v>28</v>
      </c>
      <c r="I195" s="1850" t="s">
        <v>912</v>
      </c>
    </row>
    <row customHeight="1" ht="11.25">
      <c r="A196" s="1850" t="s">
        <v>2259</v>
      </c>
      <c r="B196" s="1850" t="s">
        <v>16</v>
      </c>
      <c r="C196" s="1850" t="s">
        <v>2609</v>
      </c>
      <c r="D196" s="1850" t="s">
        <v>2610</v>
      </c>
      <c r="E196" s="1850" t="s">
        <v>2611</v>
      </c>
      <c r="F196" s="1850" t="s">
        <v>2612</v>
      </c>
      <c r="G196" s="1850" t="s">
        <v>28</v>
      </c>
      <c r="H196" s="1850" t="s">
        <v>28</v>
      </c>
      <c r="I196" s="1850" t="s">
        <v>912</v>
      </c>
    </row>
    <row customHeight="1" ht="11.25">
      <c r="A197" s="1850" t="s">
        <v>2259</v>
      </c>
      <c r="B197" s="1850" t="s">
        <v>16</v>
      </c>
      <c r="C197" s="1850" t="s">
        <v>2393</v>
      </c>
      <c r="D197" s="1850" t="s">
        <v>2394</v>
      </c>
      <c r="E197" s="1850" t="s">
        <v>2395</v>
      </c>
      <c r="F197" s="1850" t="s">
        <v>2292</v>
      </c>
      <c r="G197" s="1850" t="s">
        <v>28</v>
      </c>
      <c r="H197" s="1850" t="s">
        <v>28</v>
      </c>
      <c r="I197" s="1850" t="s">
        <v>912</v>
      </c>
    </row>
    <row customHeight="1" ht="11.25">
      <c r="A198" s="1850" t="s">
        <v>2259</v>
      </c>
      <c r="B198" s="1850" t="s">
        <v>16</v>
      </c>
      <c r="C198" s="1850" t="s">
        <v>2613</v>
      </c>
      <c r="D198" s="1850" t="s">
        <v>2614</v>
      </c>
      <c r="E198" s="1850" t="s">
        <v>2615</v>
      </c>
      <c r="F198" s="1850" t="s">
        <v>2616</v>
      </c>
      <c r="G198" s="1850" t="s">
        <v>28</v>
      </c>
      <c r="H198" s="1850" t="s">
        <v>28</v>
      </c>
      <c r="I198" s="1850" t="s">
        <v>912</v>
      </c>
    </row>
    <row customHeight="1" ht="11.25">
      <c r="A199" s="1850" t="s">
        <v>2259</v>
      </c>
      <c r="B199" s="1850" t="s">
        <v>16</v>
      </c>
      <c r="C199" s="1850" t="s">
        <v>2617</v>
      </c>
      <c r="D199" s="1850" t="s">
        <v>2618</v>
      </c>
      <c r="E199" s="1850" t="s">
        <v>2619</v>
      </c>
      <c r="F199" s="1850" t="s">
        <v>2279</v>
      </c>
      <c r="G199" s="1850" t="s">
        <v>2620</v>
      </c>
      <c r="H199" s="1850" t="s">
        <v>28</v>
      </c>
      <c r="I199" s="1850" t="s">
        <v>912</v>
      </c>
    </row>
    <row customHeight="1" ht="11.25">
      <c r="A200" s="1850" t="s">
        <v>2259</v>
      </c>
      <c r="B200" s="1850" t="s">
        <v>16</v>
      </c>
      <c r="C200" s="1850" t="s">
        <v>2657</v>
      </c>
      <c r="D200" s="1850" t="s">
        <v>2658</v>
      </c>
      <c r="E200" s="1850" t="s">
        <v>2659</v>
      </c>
      <c r="F200" s="1850" t="s">
        <v>2359</v>
      </c>
      <c r="G200" s="1850" t="s">
        <v>28</v>
      </c>
      <c r="H200" s="1850" t="s">
        <v>28</v>
      </c>
      <c r="I200" s="1850" t="s">
        <v>912</v>
      </c>
    </row>
    <row customHeight="1" ht="11.25">
      <c r="A201" s="1850" t="s">
        <v>2259</v>
      </c>
      <c r="B201" s="1850" t="s">
        <v>16</v>
      </c>
      <c r="C201" s="1850" t="s">
        <v>2660</v>
      </c>
      <c r="D201" s="1850" t="s">
        <v>2661</v>
      </c>
      <c r="E201" s="1850" t="s">
        <v>2662</v>
      </c>
      <c r="F201" s="1850" t="s">
        <v>2564</v>
      </c>
      <c r="G201" s="1850" t="s">
        <v>28</v>
      </c>
      <c r="H201" s="1850" t="s">
        <v>28</v>
      </c>
      <c r="I201" s="1850" t="s">
        <v>912</v>
      </c>
    </row>
    <row customHeight="1" ht="11.25">
      <c r="A202" s="1850" t="s">
        <v>2259</v>
      </c>
      <c r="B202" s="1850" t="s">
        <v>16</v>
      </c>
      <c r="C202" s="1850" t="s">
        <v>2629</v>
      </c>
      <c r="D202" s="1850" t="s">
        <v>2630</v>
      </c>
      <c r="E202" s="1850" t="s">
        <v>2631</v>
      </c>
      <c r="F202" s="1850" t="s">
        <v>2279</v>
      </c>
      <c r="G202" s="1850" t="s">
        <v>28</v>
      </c>
      <c r="H202" s="1850" t="s">
        <v>28</v>
      </c>
      <c r="I202" s="1850" t="s">
        <v>912</v>
      </c>
    </row>
    <row customHeight="1" ht="11.25">
      <c r="A203" s="1850" t="s">
        <v>2259</v>
      </c>
      <c r="B203" s="1850" t="s">
        <v>16</v>
      </c>
      <c r="C203" s="1850" t="s">
        <v>2416</v>
      </c>
      <c r="D203" s="1850" t="s">
        <v>2417</v>
      </c>
      <c r="E203" s="1850" t="s">
        <v>2418</v>
      </c>
      <c r="F203" s="1850" t="s">
        <v>2386</v>
      </c>
      <c r="G203" s="1850" t="s">
        <v>28</v>
      </c>
      <c r="H203" s="1850" t="s">
        <v>28</v>
      </c>
      <c r="I203" s="1850" t="s">
        <v>912</v>
      </c>
    </row>
    <row customHeight="1" ht="11.25">
      <c r="A204" s="1850" t="s">
        <v>2259</v>
      </c>
      <c r="B204" s="1850" t="s">
        <v>16</v>
      </c>
      <c r="C204" s="1850" t="s">
        <v>2632</v>
      </c>
      <c r="D204" s="1850" t="s">
        <v>2633</v>
      </c>
      <c r="E204" s="1850" t="s">
        <v>2634</v>
      </c>
      <c r="F204" s="1850" t="s">
        <v>2292</v>
      </c>
      <c r="G204" s="1850" t="s">
        <v>2635</v>
      </c>
      <c r="H204" s="1850" t="s">
        <v>28</v>
      </c>
      <c r="I204" s="1850" t="s">
        <v>912</v>
      </c>
    </row>
    <row customHeight="1" ht="11.25">
      <c r="A205" s="1850" t="s">
        <v>2259</v>
      </c>
      <c r="B205" s="1850" t="s">
        <v>16</v>
      </c>
      <c r="C205" s="1850" t="s">
        <v>2437</v>
      </c>
      <c r="D205" s="1850" t="s">
        <v>2438</v>
      </c>
      <c r="E205" s="1850" t="s">
        <v>2439</v>
      </c>
      <c r="F205" s="1850" t="s">
        <v>52</v>
      </c>
      <c r="G205" s="1850" t="s">
        <v>2440</v>
      </c>
      <c r="H205" s="1850" t="s">
        <v>28</v>
      </c>
      <c r="I205" s="1850" t="s">
        <v>912</v>
      </c>
    </row>
    <row customHeight="1" ht="11.25">
      <c r="A206" s="1850" t="s">
        <v>2259</v>
      </c>
      <c r="B206" s="1850" t="s">
        <v>16</v>
      </c>
      <c r="C206" s="1850" t="s">
        <v>2636</v>
      </c>
      <c r="D206" s="1850" t="s">
        <v>2637</v>
      </c>
      <c r="E206" s="1850" t="s">
        <v>2638</v>
      </c>
      <c r="F206" s="1850" t="s">
        <v>52</v>
      </c>
      <c r="G206" s="1850" t="s">
        <v>2411</v>
      </c>
      <c r="H206" s="1850" t="s">
        <v>2639</v>
      </c>
      <c r="I206" s="1850" t="s">
        <v>912</v>
      </c>
    </row>
    <row customHeight="1" ht="11.25">
      <c r="A207" s="1850" t="s">
        <v>2259</v>
      </c>
      <c r="B207" s="1850" t="s">
        <v>16</v>
      </c>
      <c r="C207" s="1850" t="s">
        <v>2640</v>
      </c>
      <c r="D207" s="1850" t="s">
        <v>2641</v>
      </c>
      <c r="E207" s="1850" t="s">
        <v>2642</v>
      </c>
      <c r="F207" s="1850" t="s">
        <v>2643</v>
      </c>
      <c r="G207" s="1850" t="s">
        <v>28</v>
      </c>
      <c r="H207" s="1850" t="s">
        <v>2644</v>
      </c>
      <c r="I207" s="1850" t="s">
        <v>912</v>
      </c>
    </row>
    <row customHeight="1" ht="11.25">
      <c r="A208" s="1850" t="s">
        <v>2259</v>
      </c>
      <c r="B208" s="1850" t="s">
        <v>16</v>
      </c>
      <c r="C208" s="1850" t="s">
        <v>2663</v>
      </c>
      <c r="D208" s="1850" t="s">
        <v>2664</v>
      </c>
      <c r="E208" s="1850" t="s">
        <v>2665</v>
      </c>
      <c r="F208" s="1850" t="s">
        <v>2359</v>
      </c>
      <c r="G208" s="1850" t="s">
        <v>28</v>
      </c>
      <c r="H208" s="1850" t="s">
        <v>28</v>
      </c>
      <c r="I208" s="1850" t="s">
        <v>912</v>
      </c>
    </row>
    <row customHeight="1" ht="11.25">
      <c r="A209" s="1850" t="s">
        <v>2259</v>
      </c>
      <c r="B209" s="1850" t="s">
        <v>16</v>
      </c>
      <c r="C209" s="1850" t="s">
        <v>2452</v>
      </c>
      <c r="D209" s="1850" t="s">
        <v>2453</v>
      </c>
      <c r="E209" s="1850" t="s">
        <v>2454</v>
      </c>
      <c r="F209" s="1850" t="s">
        <v>52</v>
      </c>
      <c r="G209" s="1850" t="s">
        <v>28</v>
      </c>
      <c r="H209" s="1850" t="s">
        <v>28</v>
      </c>
      <c r="I209" s="1850" t="s">
        <v>912</v>
      </c>
    </row>
    <row customHeight="1" ht="11.25">
      <c r="A210" s="1850" t="s">
        <v>2259</v>
      </c>
      <c r="B210" s="1850" t="s">
        <v>16</v>
      </c>
      <c r="C210" s="1850" t="s">
        <v>2456</v>
      </c>
      <c r="D210" s="1850" t="s">
        <v>2457</v>
      </c>
      <c r="E210" s="1850" t="s">
        <v>2458</v>
      </c>
      <c r="F210" s="1850" t="s">
        <v>2459</v>
      </c>
      <c r="G210" s="1850" t="s">
        <v>28</v>
      </c>
      <c r="H210" s="1850" t="s">
        <v>28</v>
      </c>
      <c r="I210" s="1850" t="s">
        <v>912</v>
      </c>
    </row>
    <row customHeight="1" ht="11.25">
      <c r="A211" s="1850" t="s">
        <v>2259</v>
      </c>
      <c r="B211" s="1850" t="s">
        <v>16</v>
      </c>
      <c r="C211" s="1850" t="s">
        <v>2649</v>
      </c>
      <c r="D211" s="1850" t="s">
        <v>2650</v>
      </c>
      <c r="E211" s="1850" t="s">
        <v>2651</v>
      </c>
      <c r="F211" s="1850" t="s">
        <v>2335</v>
      </c>
      <c r="G211" s="1850" t="s">
        <v>28</v>
      </c>
      <c r="H211" s="1850" t="s">
        <v>2652</v>
      </c>
      <c r="I211" s="1850" t="s">
        <v>912</v>
      </c>
    </row>
    <row customHeight="1" ht="11.25">
      <c r="A212" s="1850" t="s">
        <v>2259</v>
      </c>
      <c r="B212" s="1850" t="s">
        <v>16</v>
      </c>
      <c r="C212" s="1850" t="s">
        <v>2468</v>
      </c>
      <c r="D212" s="1850" t="s">
        <v>2469</v>
      </c>
      <c r="E212" s="1850" t="s">
        <v>2470</v>
      </c>
      <c r="F212" s="1850" t="s">
        <v>2471</v>
      </c>
      <c r="G212" s="1850" t="s">
        <v>28</v>
      </c>
      <c r="H212" s="1850" t="s">
        <v>28</v>
      </c>
      <c r="I212" s="1850" t="s">
        <v>912</v>
      </c>
    </row>
    <row customHeight="1" ht="11.25">
      <c r="A213" s="1850" t="s">
        <v>2259</v>
      </c>
      <c r="B213" s="1850" t="s">
        <v>16</v>
      </c>
      <c r="C213" s="1850" t="s">
        <v>28</v>
      </c>
      <c r="D213" s="1850" t="s">
        <v>2294</v>
      </c>
      <c r="E213" s="1850" t="s">
        <v>2295</v>
      </c>
      <c r="F213" s="1850" t="s">
        <v>52</v>
      </c>
      <c r="G213" s="1850" t="s">
        <v>28</v>
      </c>
      <c r="H213" s="1850" t="s">
        <v>28</v>
      </c>
      <c r="I213" s="1850" t="s">
        <v>1632</v>
      </c>
    </row>
    <row customHeight="1" ht="11.25">
      <c r="A214" s="1850" t="s">
        <v>2259</v>
      </c>
      <c r="B214" s="1850" t="s">
        <v>16</v>
      </c>
      <c r="C214" s="1850" t="s">
        <v>2666</v>
      </c>
      <c r="D214" s="1850" t="s">
        <v>2667</v>
      </c>
      <c r="E214" s="1850" t="s">
        <v>2668</v>
      </c>
      <c r="F214" s="1850" t="s">
        <v>52</v>
      </c>
      <c r="G214" s="1850" t="s">
        <v>28</v>
      </c>
      <c r="H214" s="1850" t="s">
        <v>28</v>
      </c>
      <c r="I214" s="1850" t="s">
        <v>1632</v>
      </c>
    </row>
    <row customHeight="1" ht="11.25">
      <c r="A215" s="1850" t="s">
        <v>2259</v>
      </c>
      <c r="B215" s="1850" t="s">
        <v>16</v>
      </c>
      <c r="C215" s="1850" t="s">
        <v>2669</v>
      </c>
      <c r="D215" s="1850" t="s">
        <v>2670</v>
      </c>
      <c r="E215" s="1850" t="s">
        <v>2671</v>
      </c>
      <c r="F215" s="1850" t="s">
        <v>2386</v>
      </c>
      <c r="G215" s="1850" t="s">
        <v>28</v>
      </c>
      <c r="H215" s="1850" t="s">
        <v>28</v>
      </c>
      <c r="I215" s="1850" t="s">
        <v>1632</v>
      </c>
    </row>
    <row customHeight="1" ht="11.25">
      <c r="A216" s="1850" t="s">
        <v>2259</v>
      </c>
      <c r="B216" s="1850" t="s">
        <v>16</v>
      </c>
      <c r="C216" s="1850" t="s">
        <v>2672</v>
      </c>
      <c r="D216" s="1850" t="s">
        <v>2673</v>
      </c>
      <c r="E216" s="1850" t="s">
        <v>2674</v>
      </c>
      <c r="F216" s="1850" t="s">
        <v>2616</v>
      </c>
      <c r="G216" s="1850" t="s">
        <v>28</v>
      </c>
      <c r="H216" s="1850" t="s">
        <v>2675</v>
      </c>
      <c r="I216" s="1850" t="s">
        <v>1632</v>
      </c>
    </row>
    <row customHeight="1" ht="11.25">
      <c r="A217" s="1850" t="s">
        <v>2259</v>
      </c>
      <c r="B217" s="1850" t="s">
        <v>16</v>
      </c>
      <c r="C217" s="1850" t="s">
        <v>2561</v>
      </c>
      <c r="D217" s="1850" t="s">
        <v>2562</v>
      </c>
      <c r="E217" s="1850" t="s">
        <v>2563</v>
      </c>
      <c r="F217" s="1850" t="s">
        <v>2564</v>
      </c>
      <c r="G217" s="1850" t="s">
        <v>28</v>
      </c>
      <c r="H217" s="1850" t="s">
        <v>28</v>
      </c>
      <c r="I217" s="1850" t="s">
        <v>1632</v>
      </c>
    </row>
    <row customHeight="1" ht="11.25">
      <c r="A218" s="1850" t="s">
        <v>2259</v>
      </c>
      <c r="B218" s="1850" t="s">
        <v>16</v>
      </c>
      <c r="C218" s="1850" t="s">
        <v>2565</v>
      </c>
      <c r="D218" s="1850" t="s">
        <v>2566</v>
      </c>
      <c r="E218" s="1850" t="s">
        <v>2567</v>
      </c>
      <c r="F218" s="1850" t="s">
        <v>2568</v>
      </c>
      <c r="G218" s="1850" t="s">
        <v>28</v>
      </c>
      <c r="H218" s="1850" t="s">
        <v>28</v>
      </c>
      <c r="I218" s="1850" t="s">
        <v>1632</v>
      </c>
    </row>
    <row customHeight="1" ht="11.25">
      <c r="A219" s="1850" t="s">
        <v>2259</v>
      </c>
      <c r="B219" s="1850" t="s">
        <v>16</v>
      </c>
      <c r="C219" s="1850" t="s">
        <v>2356</v>
      </c>
      <c r="D219" s="1850" t="s">
        <v>2357</v>
      </c>
      <c r="E219" s="1850" t="s">
        <v>2358</v>
      </c>
      <c r="F219" s="1850" t="s">
        <v>2359</v>
      </c>
      <c r="G219" s="1850" t="s">
        <v>28</v>
      </c>
      <c r="H219" s="1850" t="s">
        <v>28</v>
      </c>
      <c r="I219" s="1850" t="s">
        <v>1632</v>
      </c>
    </row>
    <row customHeight="1" ht="11.25">
      <c r="A220" s="1850" t="s">
        <v>2259</v>
      </c>
      <c r="B220" s="1850" t="s">
        <v>16</v>
      </c>
      <c r="C220" s="1850" t="s">
        <v>2572</v>
      </c>
      <c r="D220" s="1850" t="s">
        <v>2573</v>
      </c>
      <c r="E220" s="1850" t="s">
        <v>2574</v>
      </c>
      <c r="F220" s="1850" t="s">
        <v>2321</v>
      </c>
      <c r="G220" s="1850" t="s">
        <v>2575</v>
      </c>
      <c r="H220" s="1850" t="s">
        <v>28</v>
      </c>
      <c r="I220" s="1850" t="s">
        <v>1632</v>
      </c>
    </row>
    <row customHeight="1" ht="11.25">
      <c r="A221" s="1850" t="s">
        <v>2259</v>
      </c>
      <c r="B221" s="1850" t="s">
        <v>16</v>
      </c>
      <c r="C221" s="1850" t="s">
        <v>2595</v>
      </c>
      <c r="D221" s="1850" t="s">
        <v>2596</v>
      </c>
      <c r="E221" s="1850" t="s">
        <v>2597</v>
      </c>
      <c r="F221" s="1850" t="s">
        <v>2351</v>
      </c>
      <c r="G221" s="1850" t="s">
        <v>28</v>
      </c>
      <c r="H221" s="1850" t="s">
        <v>28</v>
      </c>
      <c r="I221" s="1850" t="s">
        <v>1632</v>
      </c>
    </row>
    <row customHeight="1" ht="11.25">
      <c r="A222" s="1850" t="s">
        <v>2259</v>
      </c>
      <c r="B222" s="1850" t="s">
        <v>16</v>
      </c>
      <c r="C222" s="1850" t="s">
        <v>2676</v>
      </c>
      <c r="D222" s="1850" t="s">
        <v>2677</v>
      </c>
      <c r="E222" s="1850" t="s">
        <v>2678</v>
      </c>
      <c r="F222" s="1850" t="s">
        <v>2317</v>
      </c>
      <c r="G222" s="1850" t="s">
        <v>28</v>
      </c>
      <c r="H222" s="1850" t="s">
        <v>28</v>
      </c>
      <c r="I222" s="1850" t="s">
        <v>1632</v>
      </c>
    </row>
    <row customHeight="1" ht="11.25">
      <c r="A223" s="1850" t="s">
        <v>2259</v>
      </c>
      <c r="B223" s="1850" t="s">
        <v>16</v>
      </c>
      <c r="C223" s="1850" t="s">
        <v>2372</v>
      </c>
      <c r="D223" s="1850" t="s">
        <v>2373</v>
      </c>
      <c r="E223" s="1850" t="s">
        <v>2374</v>
      </c>
      <c r="F223" s="1850" t="s">
        <v>2325</v>
      </c>
      <c r="G223" s="1850" t="s">
        <v>28</v>
      </c>
      <c r="H223" s="1850" t="s">
        <v>28</v>
      </c>
      <c r="I223" s="1850" t="s">
        <v>1632</v>
      </c>
    </row>
    <row customHeight="1" ht="11.25">
      <c r="A224" s="1850" t="s">
        <v>2259</v>
      </c>
      <c r="B224" s="1850" t="s">
        <v>16</v>
      </c>
      <c r="C224" s="1850" t="s">
        <v>2679</v>
      </c>
      <c r="D224" s="1850" t="s">
        <v>2680</v>
      </c>
      <c r="E224" s="1850" t="s">
        <v>2681</v>
      </c>
      <c r="F224" s="1850" t="s">
        <v>2510</v>
      </c>
      <c r="G224" s="1850" t="s">
        <v>2682</v>
      </c>
      <c r="H224" s="1850" t="s">
        <v>28</v>
      </c>
      <c r="I224" s="1850" t="s">
        <v>1632</v>
      </c>
    </row>
    <row customHeight="1" ht="11.25">
      <c r="A225" s="1850" t="s">
        <v>2259</v>
      </c>
      <c r="B225" s="1850" t="s">
        <v>16</v>
      </c>
      <c r="C225" s="1850" t="s">
        <v>2683</v>
      </c>
      <c r="D225" s="1850" t="s">
        <v>2684</v>
      </c>
      <c r="E225" s="1850" t="s">
        <v>2685</v>
      </c>
      <c r="F225" s="1850" t="s">
        <v>2386</v>
      </c>
      <c r="G225" s="1850" t="s">
        <v>28</v>
      </c>
      <c r="H225" s="1850" t="s">
        <v>28</v>
      </c>
      <c r="I225" s="1850" t="s">
        <v>1632</v>
      </c>
    </row>
    <row customHeight="1" ht="11.25">
      <c r="A226" s="1850" t="s">
        <v>2259</v>
      </c>
      <c r="B226" s="1850" t="s">
        <v>16</v>
      </c>
      <c r="C226" s="1850" t="s">
        <v>2686</v>
      </c>
      <c r="D226" s="1850" t="s">
        <v>2687</v>
      </c>
      <c r="E226" s="1850" t="s">
        <v>2688</v>
      </c>
      <c r="F226" s="1850" t="s">
        <v>2386</v>
      </c>
      <c r="G226" s="1850" t="s">
        <v>2689</v>
      </c>
      <c r="H226" s="1850" t="s">
        <v>28</v>
      </c>
      <c r="I226" s="1850" t="s">
        <v>1632</v>
      </c>
    </row>
    <row customHeight="1" ht="11.25">
      <c r="A227" s="1850" t="s">
        <v>2259</v>
      </c>
      <c r="B227" s="1850" t="s">
        <v>16</v>
      </c>
      <c r="C227" s="1850" t="s">
        <v>2690</v>
      </c>
      <c r="D227" s="1850" t="s">
        <v>2691</v>
      </c>
      <c r="E227" s="1850" t="s">
        <v>2692</v>
      </c>
      <c r="F227" s="1850" t="s">
        <v>2363</v>
      </c>
      <c r="G227" s="1850" t="s">
        <v>28</v>
      </c>
      <c r="H227" s="1850" t="s">
        <v>28</v>
      </c>
      <c r="I227" s="1850" t="s">
        <v>1632</v>
      </c>
    </row>
    <row customHeight="1" ht="11.25">
      <c r="A228" s="1850" t="s">
        <v>2259</v>
      </c>
      <c r="B228" s="1850" t="s">
        <v>16</v>
      </c>
      <c r="C228" s="1850" t="s">
        <v>2693</v>
      </c>
      <c r="D228" s="1850" t="s">
        <v>2694</v>
      </c>
      <c r="E228" s="1850" t="s">
        <v>2695</v>
      </c>
      <c r="F228" s="1850" t="s">
        <v>2279</v>
      </c>
      <c r="G228" s="1850" t="s">
        <v>2696</v>
      </c>
      <c r="H228" s="1850" t="s">
        <v>28</v>
      </c>
      <c r="I228" s="1850" t="s">
        <v>1632</v>
      </c>
    </row>
    <row customHeight="1" ht="11.25">
      <c r="A229" s="1850" t="s">
        <v>2259</v>
      </c>
      <c r="B229" s="1850" t="s">
        <v>16</v>
      </c>
      <c r="C229" s="1850" t="s">
        <v>2697</v>
      </c>
      <c r="D229" s="1850" t="s">
        <v>2698</v>
      </c>
      <c r="E229" s="1850" t="s">
        <v>2699</v>
      </c>
      <c r="F229" s="1850" t="s">
        <v>2386</v>
      </c>
      <c r="G229" s="1850" t="s">
        <v>2700</v>
      </c>
      <c r="H229" s="1850" t="s">
        <v>28</v>
      </c>
      <c r="I229"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11A48-1AB8-F809-6288-8D08732D60DC}" mc:Ignorable="x14ac xr xr2 xr3">
  <sheetPr>
    <tabColor rgb="FFFFCC99"/>
  </sheetPr>
  <dimension ref="A1:G273"/>
  <sheetViews>
    <sheetView topLeftCell="A1" showGridLines="0" workbookViewId="0">
      <selection activeCell="A1" sqref="A1"/>
    </sheetView>
  </sheetViews>
  <sheetFormatPr customHeight="1" defaultRowHeight="11.25"/>
  <cols>
    <col min="1" max="1" style="1850" width="9.140625"/>
  </cols>
  <sheetData>
    <row customHeight="1" ht="11.25">
      <c r="A1" s="373" t="s">
        <v>2701</v>
      </c>
      <c r="B1" s="64" t="s">
        <v>2702</v>
      </c>
      <c r="C1" s="64" t="s">
        <v>2703</v>
      </c>
      <c r="D1" s="64" t="s">
        <v>2704</v>
      </c>
      <c r="E1" s="0" t="s">
        <v>2705</v>
      </c>
      <c r="F1" s="0" t="s">
        <v>2706</v>
      </c>
      <c r="G1" s="0" t="s">
        <v>2707</v>
      </c>
    </row>
    <row customHeight="1" ht="11.25">
      <c r="A2" s="373" t="s">
        <v>16</v>
      </c>
      <c r="B2" s="0" t="s">
        <v>2708</v>
      </c>
      <c r="C2" s="0" t="s">
        <v>2709</v>
      </c>
      <c r="D2" s="0" t="s">
        <v>2708</v>
      </c>
      <c r="E2" s="0" t="s">
        <v>2709</v>
      </c>
      <c r="F2" s="0" t="s">
        <v>2710</v>
      </c>
      <c r="G2" s="0" t="s">
        <v>109</v>
      </c>
    </row>
    <row customHeight="1" ht="11.25">
      <c r="A3" s="373" t="s">
        <v>16</v>
      </c>
      <c r="B3" s="0" t="s">
        <v>2708</v>
      </c>
      <c r="C3" s="0" t="s">
        <v>2709</v>
      </c>
      <c r="D3" s="0" t="s">
        <v>2711</v>
      </c>
      <c r="E3" s="0" t="s">
        <v>2712</v>
      </c>
      <c r="F3" s="0" t="s">
        <v>2713</v>
      </c>
      <c r="G3" s="0" t="s">
        <v>110</v>
      </c>
    </row>
    <row customHeight="1" ht="11.25">
      <c r="A4" s="373" t="s">
        <v>16</v>
      </c>
      <c r="B4" s="0" t="s">
        <v>2708</v>
      </c>
      <c r="C4" s="0" t="s">
        <v>2709</v>
      </c>
      <c r="D4" s="0" t="s">
        <v>2714</v>
      </c>
      <c r="E4" s="0" t="s">
        <v>2715</v>
      </c>
      <c r="F4" s="0" t="s">
        <v>2713</v>
      </c>
      <c r="G4" s="0" t="s">
        <v>90</v>
      </c>
    </row>
    <row customHeight="1" ht="11.25">
      <c r="A5" s="373" t="s">
        <v>16</v>
      </c>
      <c r="B5" s="0" t="s">
        <v>2708</v>
      </c>
      <c r="C5" s="0" t="s">
        <v>2709</v>
      </c>
      <c r="D5" s="0" t="s">
        <v>2716</v>
      </c>
      <c r="E5" s="0" t="s">
        <v>2717</v>
      </c>
      <c r="F5" s="0" t="s">
        <v>2718</v>
      </c>
      <c r="G5" s="0" t="s">
        <v>91</v>
      </c>
    </row>
    <row customHeight="1" ht="11.25">
      <c r="A6" s="373" t="s">
        <v>16</v>
      </c>
      <c r="B6" s="0" t="s">
        <v>2708</v>
      </c>
      <c r="C6" s="0" t="s">
        <v>2709</v>
      </c>
      <c r="D6" s="0" t="s">
        <v>2719</v>
      </c>
      <c r="E6" s="0" t="s">
        <v>2720</v>
      </c>
      <c r="F6" s="0" t="s">
        <v>2713</v>
      </c>
      <c r="G6" s="0" t="s">
        <v>111</v>
      </c>
    </row>
    <row customHeight="1" ht="11.25">
      <c r="A7" s="373" t="s">
        <v>16</v>
      </c>
      <c r="B7" s="0" t="s">
        <v>2708</v>
      </c>
      <c r="C7" s="0" t="s">
        <v>2709</v>
      </c>
      <c r="D7" s="0" t="s">
        <v>2721</v>
      </c>
      <c r="E7" s="0" t="s">
        <v>2722</v>
      </c>
      <c r="F7" s="0" t="s">
        <v>2713</v>
      </c>
      <c r="G7" s="0" t="s">
        <v>92</v>
      </c>
    </row>
    <row customHeight="1" ht="11.25">
      <c r="A8" s="373" t="s">
        <v>16</v>
      </c>
      <c r="B8" s="0" t="s">
        <v>2708</v>
      </c>
      <c r="C8" s="0" t="s">
        <v>2709</v>
      </c>
      <c r="D8" s="0" t="s">
        <v>2723</v>
      </c>
      <c r="E8" s="0" t="s">
        <v>2724</v>
      </c>
      <c r="F8" s="0" t="s">
        <v>2713</v>
      </c>
      <c r="G8" s="0" t="s">
        <v>93</v>
      </c>
    </row>
    <row customHeight="1" ht="11.25">
      <c r="A9" s="373" t="s">
        <v>16</v>
      </c>
      <c r="B9" s="0" t="s">
        <v>2708</v>
      </c>
      <c r="C9" s="0" t="s">
        <v>2709</v>
      </c>
      <c r="D9" s="0" t="s">
        <v>2725</v>
      </c>
      <c r="E9" s="0" t="s">
        <v>2726</v>
      </c>
      <c r="F9" s="0" t="s">
        <v>2713</v>
      </c>
      <c r="G9" s="0" t="s">
        <v>112</v>
      </c>
    </row>
    <row customHeight="1" ht="11.25">
      <c r="A10" s="373" t="s">
        <v>16</v>
      </c>
      <c r="B10" s="0" t="s">
        <v>2708</v>
      </c>
      <c r="C10" s="0" t="s">
        <v>2709</v>
      </c>
      <c r="D10" s="0" t="s">
        <v>2727</v>
      </c>
      <c r="E10" s="0" t="s">
        <v>2728</v>
      </c>
      <c r="F10" s="0" t="s">
        <v>2713</v>
      </c>
      <c r="G10" s="0" t="s">
        <v>148</v>
      </c>
    </row>
    <row customHeight="1" ht="11.25">
      <c r="A11" s="373" t="s">
        <v>16</v>
      </c>
      <c r="B11" s="0" t="s">
        <v>2708</v>
      </c>
      <c r="C11" s="0" t="s">
        <v>2709</v>
      </c>
      <c r="D11" s="0" t="s">
        <v>2729</v>
      </c>
      <c r="E11" s="0" t="s">
        <v>2730</v>
      </c>
      <c r="F11" s="0" t="s">
        <v>2713</v>
      </c>
      <c r="G11" s="0" t="s">
        <v>149</v>
      </c>
    </row>
    <row customHeight="1" ht="11.25">
      <c r="A12" s="373" t="s">
        <v>16</v>
      </c>
      <c r="B12" s="0" t="s">
        <v>2708</v>
      </c>
      <c r="C12" s="0" t="s">
        <v>2709</v>
      </c>
      <c r="D12" s="0" t="s">
        <v>2731</v>
      </c>
      <c r="E12" s="0" t="s">
        <v>2732</v>
      </c>
      <c r="F12" s="0" t="s">
        <v>2713</v>
      </c>
      <c r="G12" s="0" t="s">
        <v>150</v>
      </c>
    </row>
    <row customHeight="1" ht="11.25">
      <c r="A13" s="373" t="s">
        <v>16</v>
      </c>
      <c r="B13" s="0" t="s">
        <v>2708</v>
      </c>
      <c r="C13" s="0" t="s">
        <v>2709</v>
      </c>
      <c r="D13" s="0" t="s">
        <v>2733</v>
      </c>
      <c r="E13" s="0" t="s">
        <v>2734</v>
      </c>
      <c r="F13" s="0" t="s">
        <v>2713</v>
      </c>
      <c r="G13" s="0" t="s">
        <v>151</v>
      </c>
    </row>
    <row customHeight="1" ht="11.25">
      <c r="A14" s="373" t="s">
        <v>16</v>
      </c>
      <c r="B14" s="0" t="s">
        <v>2708</v>
      </c>
      <c r="C14" s="0" t="s">
        <v>2709</v>
      </c>
      <c r="D14" s="0" t="s">
        <v>2735</v>
      </c>
      <c r="E14" s="0" t="s">
        <v>2736</v>
      </c>
      <c r="F14" s="0" t="s">
        <v>2713</v>
      </c>
      <c r="G14" s="0" t="s">
        <v>152</v>
      </c>
    </row>
    <row customHeight="1" ht="11.25">
      <c r="A15" s="373" t="s">
        <v>16</v>
      </c>
      <c r="B15" s="0" t="s">
        <v>2708</v>
      </c>
      <c r="C15" s="0" t="s">
        <v>2709</v>
      </c>
      <c r="D15" s="0" t="s">
        <v>2737</v>
      </c>
      <c r="E15" s="0" t="s">
        <v>2738</v>
      </c>
      <c r="F15" s="0" t="s">
        <v>2713</v>
      </c>
      <c r="G15" s="0" t="s">
        <v>153</v>
      </c>
    </row>
    <row customHeight="1" ht="11.25">
      <c r="A16" s="373" t="s">
        <v>16</v>
      </c>
      <c r="B16" s="0" t="s">
        <v>2708</v>
      </c>
      <c r="C16" s="0" t="s">
        <v>2709</v>
      </c>
      <c r="D16" s="0" t="s">
        <v>2739</v>
      </c>
      <c r="E16" s="0" t="s">
        <v>2740</v>
      </c>
      <c r="F16" s="0" t="s">
        <v>2741</v>
      </c>
      <c r="G16" s="0" t="s">
        <v>1476</v>
      </c>
    </row>
    <row customHeight="1" ht="11.25">
      <c r="A17" s="373" t="s">
        <v>16</v>
      </c>
      <c r="B17" s="0" t="s">
        <v>2708</v>
      </c>
      <c r="C17" s="0" t="s">
        <v>2709</v>
      </c>
      <c r="D17" s="0" t="s">
        <v>2742</v>
      </c>
      <c r="E17" s="0" t="s">
        <v>2743</v>
      </c>
      <c r="F17" s="0" t="s">
        <v>2713</v>
      </c>
      <c r="G17" s="0" t="s">
        <v>1482</v>
      </c>
    </row>
    <row customHeight="1" ht="11.25">
      <c r="A18" s="373" t="s">
        <v>16</v>
      </c>
      <c r="B18" s="0" t="s">
        <v>2708</v>
      </c>
      <c r="C18" s="0" t="s">
        <v>2709</v>
      </c>
      <c r="D18" s="0" t="s">
        <v>2744</v>
      </c>
      <c r="E18" s="0" t="s">
        <v>2745</v>
      </c>
      <c r="F18" s="0" t="s">
        <v>2713</v>
      </c>
      <c r="G18" s="0" t="s">
        <v>1494</v>
      </c>
    </row>
    <row customHeight="1" ht="11.25">
      <c r="A19" s="373" t="s">
        <v>16</v>
      </c>
      <c r="B19" s="0" t="s">
        <v>2746</v>
      </c>
      <c r="C19" s="0" t="s">
        <v>2747</v>
      </c>
      <c r="D19" s="0" t="s">
        <v>2746</v>
      </c>
      <c r="E19" s="0" t="s">
        <v>2747</v>
      </c>
      <c r="F19" s="0" t="s">
        <v>2710</v>
      </c>
      <c r="G19" s="0" t="s">
        <v>1508</v>
      </c>
    </row>
    <row customHeight="1" ht="11.25">
      <c r="A20" s="373" t="s">
        <v>16</v>
      </c>
      <c r="B20" s="0" t="s">
        <v>2746</v>
      </c>
      <c r="C20" s="0" t="s">
        <v>2747</v>
      </c>
      <c r="D20" s="0" t="s">
        <v>2748</v>
      </c>
      <c r="E20" s="0" t="s">
        <v>2749</v>
      </c>
      <c r="F20" s="0" t="s">
        <v>2713</v>
      </c>
      <c r="G20" s="0" t="s">
        <v>1520</v>
      </c>
    </row>
    <row customHeight="1" ht="11.25">
      <c r="A21" s="373" t="s">
        <v>16</v>
      </c>
      <c r="B21" s="0" t="s">
        <v>2746</v>
      </c>
      <c r="C21" s="0" t="s">
        <v>2747</v>
      </c>
      <c r="D21" s="0" t="s">
        <v>2750</v>
      </c>
      <c r="E21" s="0" t="s">
        <v>2751</v>
      </c>
      <c r="F21" s="0" t="s">
        <v>2713</v>
      </c>
      <c r="G21" s="0" t="s">
        <v>1529</v>
      </c>
    </row>
    <row customHeight="1" ht="11.25">
      <c r="A22" s="373" t="s">
        <v>16</v>
      </c>
      <c r="B22" s="0" t="s">
        <v>2746</v>
      </c>
      <c r="C22" s="0" t="s">
        <v>2747</v>
      </c>
      <c r="D22" s="0" t="s">
        <v>2752</v>
      </c>
      <c r="E22" s="0" t="s">
        <v>2753</v>
      </c>
      <c r="F22" s="0" t="s">
        <v>2713</v>
      </c>
      <c r="G22" s="0" t="s">
        <v>1545</v>
      </c>
    </row>
    <row customHeight="1" ht="11.25">
      <c r="A23" s="373" t="s">
        <v>16</v>
      </c>
      <c r="B23" s="0" t="s">
        <v>2746</v>
      </c>
      <c r="C23" s="0" t="s">
        <v>2747</v>
      </c>
      <c r="D23" s="0" t="s">
        <v>2754</v>
      </c>
      <c r="E23" s="0" t="s">
        <v>2755</v>
      </c>
      <c r="F23" s="0" t="s">
        <v>2713</v>
      </c>
      <c r="G23" s="0" t="s">
        <v>1552</v>
      </c>
    </row>
    <row customHeight="1" ht="11.25">
      <c r="A24" s="373" t="s">
        <v>16</v>
      </c>
      <c r="B24" s="0" t="s">
        <v>2746</v>
      </c>
      <c r="C24" s="0" t="s">
        <v>2747</v>
      </c>
      <c r="D24" s="0" t="s">
        <v>2756</v>
      </c>
      <c r="E24" s="0" t="s">
        <v>2757</v>
      </c>
      <c r="F24" s="0" t="s">
        <v>2713</v>
      </c>
      <c r="G24" s="0" t="s">
        <v>1560</v>
      </c>
    </row>
    <row customHeight="1" ht="11.25">
      <c r="A25" s="373" t="s">
        <v>16</v>
      </c>
      <c r="B25" s="0" t="s">
        <v>2746</v>
      </c>
      <c r="C25" s="0" t="s">
        <v>2747</v>
      </c>
      <c r="D25" s="0" t="s">
        <v>2758</v>
      </c>
      <c r="E25" s="0" t="s">
        <v>2759</v>
      </c>
      <c r="F25" s="0" t="s">
        <v>2713</v>
      </c>
      <c r="G25" s="0" t="s">
        <v>1567</v>
      </c>
    </row>
    <row customHeight="1" ht="11.25">
      <c r="A26" s="373" t="s">
        <v>16</v>
      </c>
      <c r="B26" s="0" t="s">
        <v>2746</v>
      </c>
      <c r="C26" s="0" t="s">
        <v>2747</v>
      </c>
      <c r="D26" s="0" t="s">
        <v>2760</v>
      </c>
      <c r="E26" s="0" t="s">
        <v>2761</v>
      </c>
      <c r="F26" s="0" t="s">
        <v>2713</v>
      </c>
      <c r="G26" s="0" t="s">
        <v>1571</v>
      </c>
    </row>
    <row customHeight="1" ht="11.25">
      <c r="A27" s="373" t="s">
        <v>16</v>
      </c>
      <c r="B27" s="0" t="s">
        <v>2746</v>
      </c>
      <c r="C27" s="0" t="s">
        <v>2747</v>
      </c>
      <c r="D27" s="0" t="s">
        <v>2762</v>
      </c>
      <c r="E27" s="0" t="s">
        <v>2763</v>
      </c>
      <c r="F27" s="0" t="s">
        <v>2713</v>
      </c>
      <c r="G27" s="0" t="s">
        <v>1576</v>
      </c>
    </row>
    <row customHeight="1" ht="11.25">
      <c r="A28" s="373" t="s">
        <v>16</v>
      </c>
      <c r="B28" s="0" t="s">
        <v>2764</v>
      </c>
      <c r="C28" s="0" t="s">
        <v>2765</v>
      </c>
      <c r="D28" s="0" t="s">
        <v>2766</v>
      </c>
      <c r="E28" s="0" t="s">
        <v>2767</v>
      </c>
      <c r="F28" s="0" t="s">
        <v>2713</v>
      </c>
      <c r="G28" s="0" t="s">
        <v>1584</v>
      </c>
    </row>
    <row customHeight="1" ht="11.25">
      <c r="A29" s="373" t="s">
        <v>16</v>
      </c>
      <c r="B29" s="0" t="s">
        <v>2764</v>
      </c>
      <c r="C29" s="0" t="s">
        <v>2765</v>
      </c>
      <c r="D29" s="0" t="s">
        <v>2764</v>
      </c>
      <c r="E29" s="0" t="s">
        <v>2765</v>
      </c>
      <c r="F29" s="0" t="s">
        <v>2710</v>
      </c>
      <c r="G29" s="0" t="s">
        <v>1586</v>
      </c>
    </row>
    <row customHeight="1" ht="11.25">
      <c r="A30" s="373" t="s">
        <v>16</v>
      </c>
      <c r="B30" s="0" t="s">
        <v>2764</v>
      </c>
      <c r="C30" s="0" t="s">
        <v>2765</v>
      </c>
      <c r="D30" s="0" t="s">
        <v>2768</v>
      </c>
      <c r="E30" s="0" t="s">
        <v>2769</v>
      </c>
      <c r="F30" s="0" t="s">
        <v>2741</v>
      </c>
      <c r="G30" s="0" t="s">
        <v>1589</v>
      </c>
    </row>
    <row customHeight="1" ht="11.25">
      <c r="A31" s="373" t="s">
        <v>16</v>
      </c>
      <c r="B31" s="0" t="s">
        <v>2764</v>
      </c>
      <c r="C31" s="0" t="s">
        <v>2765</v>
      </c>
      <c r="D31" s="0" t="s">
        <v>2770</v>
      </c>
      <c r="E31" s="0" t="s">
        <v>2771</v>
      </c>
      <c r="F31" s="0" t="s">
        <v>2713</v>
      </c>
      <c r="G31" s="0" t="s">
        <v>1594</v>
      </c>
    </row>
    <row customHeight="1" ht="11.25">
      <c r="A32" s="373" t="s">
        <v>16</v>
      </c>
      <c r="B32" s="0" t="s">
        <v>2764</v>
      </c>
      <c r="C32" s="0" t="s">
        <v>2765</v>
      </c>
      <c r="D32" s="0" t="s">
        <v>2772</v>
      </c>
      <c r="E32" s="0" t="s">
        <v>2773</v>
      </c>
      <c r="F32" s="0" t="s">
        <v>2713</v>
      </c>
      <c r="G32" s="0" t="s">
        <v>1596</v>
      </c>
    </row>
    <row customHeight="1" ht="11.25">
      <c r="A33" s="373" t="s">
        <v>16</v>
      </c>
      <c r="B33" s="0" t="s">
        <v>2764</v>
      </c>
      <c r="C33" s="0" t="s">
        <v>2765</v>
      </c>
      <c r="D33" s="0" t="s">
        <v>2774</v>
      </c>
      <c r="E33" s="0" t="s">
        <v>2775</v>
      </c>
      <c r="F33" s="0" t="s">
        <v>2713</v>
      </c>
      <c r="G33" s="0" t="s">
        <v>1598</v>
      </c>
    </row>
    <row customHeight="1" ht="11.25">
      <c r="A34" s="373" t="s">
        <v>16</v>
      </c>
      <c r="B34" s="0" t="s">
        <v>2764</v>
      </c>
      <c r="C34" s="0" t="s">
        <v>2765</v>
      </c>
      <c r="D34" s="0" t="s">
        <v>2776</v>
      </c>
      <c r="E34" s="0" t="s">
        <v>2777</v>
      </c>
      <c r="F34" s="0" t="s">
        <v>2713</v>
      </c>
      <c r="G34" s="0" t="s">
        <v>1600</v>
      </c>
    </row>
    <row customHeight="1" ht="11.25">
      <c r="A35" s="373" t="s">
        <v>16</v>
      </c>
      <c r="B35" s="0" t="s">
        <v>2764</v>
      </c>
      <c r="C35" s="0" t="s">
        <v>2765</v>
      </c>
      <c r="D35" s="0" t="s">
        <v>2778</v>
      </c>
      <c r="E35" s="0" t="s">
        <v>2779</v>
      </c>
      <c r="F35" s="0" t="s">
        <v>2713</v>
      </c>
      <c r="G35" s="0" t="s">
        <v>1605</v>
      </c>
    </row>
    <row customHeight="1" ht="11.25">
      <c r="A36" s="373" t="s">
        <v>16</v>
      </c>
      <c r="B36" s="0" t="s">
        <v>2780</v>
      </c>
      <c r="C36" s="0" t="s">
        <v>2781</v>
      </c>
      <c r="D36" s="0" t="s">
        <v>2780</v>
      </c>
      <c r="E36" s="0" t="s">
        <v>2781</v>
      </c>
      <c r="F36" s="0" t="s">
        <v>2710</v>
      </c>
      <c r="G36" s="0" t="s">
        <v>1610</v>
      </c>
    </row>
    <row customHeight="1" ht="11.25">
      <c r="A37" s="373" t="s">
        <v>16</v>
      </c>
      <c r="B37" s="0" t="s">
        <v>2780</v>
      </c>
      <c r="C37" s="0" t="s">
        <v>2781</v>
      </c>
      <c r="D37" s="0" t="s">
        <v>2782</v>
      </c>
      <c r="E37" s="0" t="s">
        <v>2783</v>
      </c>
      <c r="F37" s="0" t="s">
        <v>2713</v>
      </c>
      <c r="G37" s="0" t="s">
        <v>1614</v>
      </c>
    </row>
    <row customHeight="1" ht="11.25">
      <c r="A38" s="373" t="s">
        <v>16</v>
      </c>
      <c r="B38" s="0" t="s">
        <v>2780</v>
      </c>
      <c r="C38" s="0" t="s">
        <v>2781</v>
      </c>
      <c r="D38" s="0" t="s">
        <v>2784</v>
      </c>
      <c r="E38" s="0" t="s">
        <v>2785</v>
      </c>
      <c r="F38" s="0" t="s">
        <v>2713</v>
      </c>
      <c r="G38" s="0" t="s">
        <v>1622</v>
      </c>
    </row>
    <row customHeight="1" ht="11.25">
      <c r="A39" s="373" t="s">
        <v>16</v>
      </c>
      <c r="B39" s="0" t="s">
        <v>2780</v>
      </c>
      <c r="C39" s="0" t="s">
        <v>2781</v>
      </c>
      <c r="D39" s="0" t="s">
        <v>2786</v>
      </c>
      <c r="E39" s="0" t="s">
        <v>2787</v>
      </c>
      <c r="F39" s="0" t="s">
        <v>2713</v>
      </c>
      <c r="G39" s="0" t="s">
        <v>1628</v>
      </c>
    </row>
    <row customHeight="1" ht="11.25">
      <c r="A40" s="373" t="s">
        <v>16</v>
      </c>
      <c r="B40" s="0" t="s">
        <v>2780</v>
      </c>
      <c r="C40" s="0" t="s">
        <v>2781</v>
      </c>
      <c r="D40" s="0" t="s">
        <v>2788</v>
      </c>
      <c r="E40" s="0" t="s">
        <v>2789</v>
      </c>
      <c r="F40" s="0" t="s">
        <v>2713</v>
      </c>
      <c r="G40" s="0" t="s">
        <v>1633</v>
      </c>
    </row>
    <row customHeight="1" ht="11.25">
      <c r="A41" s="373" t="s">
        <v>16</v>
      </c>
      <c r="B41" s="0" t="s">
        <v>2780</v>
      </c>
      <c r="C41" s="0" t="s">
        <v>2781</v>
      </c>
      <c r="D41" s="0" t="s">
        <v>2790</v>
      </c>
      <c r="E41" s="0" t="s">
        <v>2791</v>
      </c>
      <c r="F41" s="0" t="s">
        <v>2713</v>
      </c>
      <c r="G41" s="0" t="s">
        <v>1637</v>
      </c>
    </row>
    <row customHeight="1" ht="11.25">
      <c r="A42" s="373" t="s">
        <v>16</v>
      </c>
      <c r="B42" s="0" t="s">
        <v>2780</v>
      </c>
      <c r="C42" s="0" t="s">
        <v>2781</v>
      </c>
      <c r="D42" s="0" t="s">
        <v>2792</v>
      </c>
      <c r="E42" s="0" t="s">
        <v>2793</v>
      </c>
      <c r="F42" s="0" t="s">
        <v>2713</v>
      </c>
      <c r="G42" s="0" t="s">
        <v>1640</v>
      </c>
    </row>
    <row customHeight="1" ht="11.25">
      <c r="A43" s="373" t="s">
        <v>16</v>
      </c>
      <c r="B43" s="0" t="s">
        <v>2780</v>
      </c>
      <c r="C43" s="0" t="s">
        <v>2781</v>
      </c>
      <c r="D43" s="0" t="s">
        <v>2794</v>
      </c>
      <c r="E43" s="0" t="s">
        <v>2795</v>
      </c>
      <c r="F43" s="0" t="s">
        <v>2713</v>
      </c>
      <c r="G43" s="0" t="s">
        <v>1647</v>
      </c>
    </row>
    <row customHeight="1" ht="11.25">
      <c r="A44" s="373" t="s">
        <v>16</v>
      </c>
      <c r="B44" s="0" t="s">
        <v>2780</v>
      </c>
      <c r="C44" s="0" t="s">
        <v>2781</v>
      </c>
      <c r="D44" s="0" t="s">
        <v>2796</v>
      </c>
      <c r="E44" s="0" t="s">
        <v>2797</v>
      </c>
      <c r="F44" s="0" t="s">
        <v>2713</v>
      </c>
      <c r="G44" s="0" t="s">
        <v>1656</v>
      </c>
    </row>
    <row customHeight="1" ht="11.25">
      <c r="A45" s="373" t="s">
        <v>16</v>
      </c>
      <c r="B45" s="0" t="s">
        <v>2780</v>
      </c>
      <c r="C45" s="0" t="s">
        <v>2781</v>
      </c>
      <c r="D45" s="0" t="s">
        <v>2798</v>
      </c>
      <c r="E45" s="0" t="s">
        <v>2799</v>
      </c>
      <c r="F45" s="0" t="s">
        <v>2713</v>
      </c>
      <c r="G45" s="0" t="s">
        <v>1661</v>
      </c>
    </row>
    <row customHeight="1" ht="11.25">
      <c r="A46" s="373" t="s">
        <v>16</v>
      </c>
      <c r="B46" s="0" t="s">
        <v>2780</v>
      </c>
      <c r="C46" s="0" t="s">
        <v>2781</v>
      </c>
      <c r="D46" s="0" t="s">
        <v>2800</v>
      </c>
      <c r="E46" s="0" t="s">
        <v>2801</v>
      </c>
      <c r="F46" s="0" t="s">
        <v>2713</v>
      </c>
      <c r="G46" s="0" t="s">
        <v>1665</v>
      </c>
    </row>
    <row customHeight="1" ht="11.25">
      <c r="A47" s="373" t="s">
        <v>16</v>
      </c>
      <c r="B47" s="0" t="s">
        <v>2780</v>
      </c>
      <c r="C47" s="0" t="s">
        <v>2781</v>
      </c>
      <c r="D47" s="0" t="s">
        <v>2802</v>
      </c>
      <c r="E47" s="0" t="s">
        <v>2803</v>
      </c>
      <c r="F47" s="0" t="s">
        <v>2713</v>
      </c>
      <c r="G47" s="0" t="s">
        <v>1671</v>
      </c>
    </row>
    <row customHeight="1" ht="11.25">
      <c r="A48" s="373" t="s">
        <v>16</v>
      </c>
      <c r="B48" s="0" t="s">
        <v>2804</v>
      </c>
      <c r="C48" s="0" t="s">
        <v>2805</v>
      </c>
      <c r="D48" s="0" t="s">
        <v>2806</v>
      </c>
      <c r="E48" s="0" t="s">
        <v>2807</v>
      </c>
      <c r="F48" s="0" t="s">
        <v>2713</v>
      </c>
      <c r="G48" s="0" t="s">
        <v>1676</v>
      </c>
    </row>
    <row customHeight="1" ht="11.25">
      <c r="A49" s="373" t="s">
        <v>16</v>
      </c>
      <c r="B49" s="0" t="s">
        <v>2804</v>
      </c>
      <c r="C49" s="0" t="s">
        <v>2805</v>
      </c>
      <c r="D49" s="0" t="s">
        <v>2804</v>
      </c>
      <c r="E49" s="0" t="s">
        <v>2805</v>
      </c>
      <c r="F49" s="0" t="s">
        <v>2710</v>
      </c>
      <c r="G49" s="0" t="s">
        <v>1679</v>
      </c>
    </row>
    <row customHeight="1" ht="11.25">
      <c r="A50" s="373" t="s">
        <v>16</v>
      </c>
      <c r="B50" s="0" t="s">
        <v>2804</v>
      </c>
      <c r="C50" s="0" t="s">
        <v>2805</v>
      </c>
      <c r="D50" s="0" t="s">
        <v>2808</v>
      </c>
      <c r="E50" s="0" t="s">
        <v>2809</v>
      </c>
      <c r="F50" s="0" t="s">
        <v>2713</v>
      </c>
      <c r="G50" s="0" t="s">
        <v>1682</v>
      </c>
    </row>
    <row customHeight="1" ht="11.25">
      <c r="A51" s="373" t="s">
        <v>16</v>
      </c>
      <c r="B51" s="0" t="s">
        <v>2804</v>
      </c>
      <c r="C51" s="0" t="s">
        <v>2805</v>
      </c>
      <c r="D51" s="0" t="s">
        <v>2810</v>
      </c>
      <c r="E51" s="0" t="s">
        <v>2811</v>
      </c>
      <c r="F51" s="0" t="s">
        <v>2713</v>
      </c>
      <c r="G51" s="0" t="s">
        <v>1687</v>
      </c>
    </row>
    <row customHeight="1" ht="11.25">
      <c r="A52" s="373" t="s">
        <v>16</v>
      </c>
      <c r="B52" s="0" t="s">
        <v>2804</v>
      </c>
      <c r="C52" s="0" t="s">
        <v>2805</v>
      </c>
      <c r="D52" s="0" t="s">
        <v>2774</v>
      </c>
      <c r="E52" s="0" t="s">
        <v>2812</v>
      </c>
      <c r="F52" s="0" t="s">
        <v>2713</v>
      </c>
      <c r="G52" s="0" t="s">
        <v>1691</v>
      </c>
    </row>
    <row customHeight="1" ht="11.25">
      <c r="A53" s="373" t="s">
        <v>16</v>
      </c>
      <c r="B53" s="0" t="s">
        <v>2804</v>
      </c>
      <c r="C53" s="0" t="s">
        <v>2805</v>
      </c>
      <c r="D53" s="0" t="s">
        <v>2813</v>
      </c>
      <c r="E53" s="0" t="s">
        <v>2814</v>
      </c>
      <c r="F53" s="0" t="s">
        <v>2713</v>
      </c>
      <c r="G53" s="0" t="s">
        <v>1693</v>
      </c>
    </row>
    <row customHeight="1" ht="11.25">
      <c r="A54" s="373" t="s">
        <v>16</v>
      </c>
      <c r="B54" s="0" t="s">
        <v>2804</v>
      </c>
      <c r="C54" s="0" t="s">
        <v>2805</v>
      </c>
      <c r="D54" s="0" t="s">
        <v>2815</v>
      </c>
      <c r="E54" s="0" t="s">
        <v>2816</v>
      </c>
      <c r="F54" s="0" t="s">
        <v>2713</v>
      </c>
      <c r="G54" s="0" t="s">
        <v>1696</v>
      </c>
    </row>
    <row customHeight="1" ht="11.25">
      <c r="A55" s="373" t="s">
        <v>16</v>
      </c>
      <c r="B55" s="0" t="s">
        <v>2804</v>
      </c>
      <c r="C55" s="0" t="s">
        <v>2805</v>
      </c>
      <c r="D55" s="0" t="s">
        <v>2817</v>
      </c>
      <c r="E55" s="0" t="s">
        <v>2818</v>
      </c>
      <c r="F55" s="0" t="s">
        <v>2713</v>
      </c>
      <c r="G55" s="0" t="s">
        <v>1700</v>
      </c>
    </row>
    <row customHeight="1" ht="11.25">
      <c r="A56" s="373" t="s">
        <v>16</v>
      </c>
      <c r="B56" s="0" t="s">
        <v>2804</v>
      </c>
      <c r="C56" s="0" t="s">
        <v>2805</v>
      </c>
      <c r="D56" s="0" t="s">
        <v>2744</v>
      </c>
      <c r="E56" s="0" t="s">
        <v>2819</v>
      </c>
      <c r="F56" s="0" t="s">
        <v>2713</v>
      </c>
      <c r="G56" s="0" t="s">
        <v>1703</v>
      </c>
    </row>
    <row customHeight="1" ht="11.25">
      <c r="A57" s="373" t="s">
        <v>16</v>
      </c>
      <c r="B57" s="0" t="s">
        <v>100</v>
      </c>
      <c r="C57" s="0" t="s">
        <v>101</v>
      </c>
      <c r="D57" s="0" t="s">
        <v>100</v>
      </c>
      <c r="E57" s="0" t="s">
        <v>101</v>
      </c>
      <c r="F57" s="0" t="s">
        <v>2820</v>
      </c>
      <c r="G57" s="0" t="s">
        <v>99</v>
      </c>
    </row>
    <row customHeight="1" ht="11.25">
      <c r="A58" s="373" t="s">
        <v>16</v>
      </c>
      <c r="B58" s="0" t="s">
        <v>2821</v>
      </c>
      <c r="C58" s="0" t="s">
        <v>2822</v>
      </c>
      <c r="D58" s="0" t="s">
        <v>2711</v>
      </c>
      <c r="E58" s="0" t="s">
        <v>2823</v>
      </c>
      <c r="F58" s="0" t="s">
        <v>2713</v>
      </c>
      <c r="G58" s="0" t="s">
        <v>1708</v>
      </c>
    </row>
    <row customHeight="1" ht="11.25">
      <c r="A59" s="373" t="s">
        <v>16</v>
      </c>
      <c r="B59" s="0" t="s">
        <v>2821</v>
      </c>
      <c r="C59" s="0" t="s">
        <v>2822</v>
      </c>
      <c r="D59" s="0" t="s">
        <v>2821</v>
      </c>
      <c r="E59" s="0" t="s">
        <v>2822</v>
      </c>
      <c r="F59" s="0" t="s">
        <v>2710</v>
      </c>
      <c r="G59" s="0" t="s">
        <v>1712</v>
      </c>
    </row>
    <row customHeight="1" ht="11.25">
      <c r="A60" s="373" t="s">
        <v>16</v>
      </c>
      <c r="B60" s="0" t="s">
        <v>2821</v>
      </c>
      <c r="C60" s="0" t="s">
        <v>2822</v>
      </c>
      <c r="D60" s="0" t="s">
        <v>2824</v>
      </c>
      <c r="E60" s="0" t="s">
        <v>2825</v>
      </c>
      <c r="F60" s="0" t="s">
        <v>2713</v>
      </c>
      <c r="G60" s="0" t="s">
        <v>1715</v>
      </c>
    </row>
    <row customHeight="1" ht="11.25">
      <c r="A61" s="373" t="s">
        <v>16</v>
      </c>
      <c r="B61" s="0" t="s">
        <v>2821</v>
      </c>
      <c r="C61" s="0" t="s">
        <v>2822</v>
      </c>
      <c r="D61" s="0" t="s">
        <v>2826</v>
      </c>
      <c r="E61" s="0" t="s">
        <v>2827</v>
      </c>
      <c r="F61" s="0" t="s">
        <v>2713</v>
      </c>
      <c r="G61" s="0" t="s">
        <v>2828</v>
      </c>
    </row>
    <row customHeight="1" ht="11.25">
      <c r="A62" s="373" t="s">
        <v>16</v>
      </c>
      <c r="B62" s="0" t="s">
        <v>2821</v>
      </c>
      <c r="C62" s="0" t="s">
        <v>2822</v>
      </c>
      <c r="D62" s="0" t="s">
        <v>2829</v>
      </c>
      <c r="E62" s="0" t="s">
        <v>2830</v>
      </c>
      <c r="F62" s="0" t="s">
        <v>2713</v>
      </c>
      <c r="G62" s="0" t="s">
        <v>2831</v>
      </c>
    </row>
    <row customHeight="1" ht="11.25">
      <c r="A63" s="373" t="s">
        <v>16</v>
      </c>
      <c r="B63" s="0" t="s">
        <v>2821</v>
      </c>
      <c r="C63" s="0" t="s">
        <v>2822</v>
      </c>
      <c r="D63" s="0" t="s">
        <v>2832</v>
      </c>
      <c r="E63" s="0" t="s">
        <v>2833</v>
      </c>
      <c r="F63" s="0" t="s">
        <v>2713</v>
      </c>
      <c r="G63" s="0" t="s">
        <v>2834</v>
      </c>
    </row>
    <row customHeight="1" ht="11.25">
      <c r="A64" s="373" t="s">
        <v>16</v>
      </c>
      <c r="B64" s="0" t="s">
        <v>2821</v>
      </c>
      <c r="C64" s="0" t="s">
        <v>2822</v>
      </c>
      <c r="D64" s="0" t="s">
        <v>2835</v>
      </c>
      <c r="E64" s="0" t="s">
        <v>2836</v>
      </c>
      <c r="F64" s="0" t="s">
        <v>2713</v>
      </c>
      <c r="G64" s="0" t="s">
        <v>2837</v>
      </c>
    </row>
    <row customHeight="1" ht="11.25">
      <c r="A65" s="373" t="s">
        <v>16</v>
      </c>
      <c r="B65" s="0" t="s">
        <v>2821</v>
      </c>
      <c r="C65" s="0" t="s">
        <v>2822</v>
      </c>
      <c r="D65" s="0" t="s">
        <v>2838</v>
      </c>
      <c r="E65" s="0" t="s">
        <v>2839</v>
      </c>
      <c r="F65" s="0" t="s">
        <v>2713</v>
      </c>
      <c r="G65" s="0" t="s">
        <v>2840</v>
      </c>
    </row>
    <row customHeight="1" ht="11.25">
      <c r="A66" s="373" t="s">
        <v>16</v>
      </c>
      <c r="B66" s="0" t="s">
        <v>2821</v>
      </c>
      <c r="C66" s="0" t="s">
        <v>2822</v>
      </c>
      <c r="D66" s="0" t="s">
        <v>2841</v>
      </c>
      <c r="E66" s="0" t="s">
        <v>2842</v>
      </c>
      <c r="F66" s="0" t="s">
        <v>2713</v>
      </c>
      <c r="G66" s="0" t="s">
        <v>2843</v>
      </c>
    </row>
    <row customHeight="1" ht="11.25">
      <c r="A67" s="373" t="s">
        <v>16</v>
      </c>
      <c r="B67" s="0" t="s">
        <v>2821</v>
      </c>
      <c r="C67" s="0" t="s">
        <v>2822</v>
      </c>
      <c r="D67" s="0" t="s">
        <v>2844</v>
      </c>
      <c r="E67" s="0" t="s">
        <v>2845</v>
      </c>
      <c r="F67" s="0" t="s">
        <v>2713</v>
      </c>
      <c r="G67" s="0" t="s">
        <v>2033</v>
      </c>
    </row>
    <row customHeight="1" ht="11.25">
      <c r="A68" s="373" t="s">
        <v>16</v>
      </c>
      <c r="B68" s="0" t="s">
        <v>2821</v>
      </c>
      <c r="C68" s="0" t="s">
        <v>2822</v>
      </c>
      <c r="D68" s="0" t="s">
        <v>2846</v>
      </c>
      <c r="E68" s="0" t="s">
        <v>2847</v>
      </c>
      <c r="F68" s="0" t="s">
        <v>2713</v>
      </c>
      <c r="G68" s="0" t="s">
        <v>2848</v>
      </c>
    </row>
    <row customHeight="1" ht="11.25">
      <c r="A69" s="373" t="s">
        <v>16</v>
      </c>
      <c r="B69" s="0" t="s">
        <v>2821</v>
      </c>
      <c r="C69" s="0" t="s">
        <v>2822</v>
      </c>
      <c r="D69" s="0" t="s">
        <v>2849</v>
      </c>
      <c r="E69" s="0" t="s">
        <v>2850</v>
      </c>
      <c r="F69" s="0" t="s">
        <v>2713</v>
      </c>
      <c r="G69" s="0" t="s">
        <v>2236</v>
      </c>
    </row>
    <row customHeight="1" ht="11.25">
      <c r="A70" s="373" t="s">
        <v>16</v>
      </c>
      <c r="B70" s="0" t="s">
        <v>2821</v>
      </c>
      <c r="C70" s="0" t="s">
        <v>2822</v>
      </c>
      <c r="D70" s="0" t="s">
        <v>2851</v>
      </c>
      <c r="E70" s="0" t="s">
        <v>2852</v>
      </c>
      <c r="F70" s="0" t="s">
        <v>2713</v>
      </c>
      <c r="G70" s="0" t="s">
        <v>2853</v>
      </c>
    </row>
    <row customHeight="1" ht="11.25">
      <c r="A71" s="373" t="s">
        <v>16</v>
      </c>
      <c r="B71" s="0" t="s">
        <v>2854</v>
      </c>
      <c r="C71" s="0" t="s">
        <v>2855</v>
      </c>
      <c r="D71" s="0" t="s">
        <v>2856</v>
      </c>
      <c r="E71" s="0" t="s">
        <v>2857</v>
      </c>
      <c r="F71" s="0" t="s">
        <v>2713</v>
      </c>
      <c r="G71" s="0" t="s">
        <v>2858</v>
      </c>
    </row>
    <row customHeight="1" ht="11.25">
      <c r="A72" s="373" t="s">
        <v>16</v>
      </c>
      <c r="B72" s="0" t="s">
        <v>2854</v>
      </c>
      <c r="C72" s="0" t="s">
        <v>2855</v>
      </c>
      <c r="D72" s="0" t="s">
        <v>2859</v>
      </c>
      <c r="E72" s="0" t="s">
        <v>2860</v>
      </c>
      <c r="F72" s="0" t="s">
        <v>2713</v>
      </c>
      <c r="G72" s="0" t="s">
        <v>2861</v>
      </c>
    </row>
    <row customHeight="1" ht="11.25">
      <c r="A73" s="373" t="s">
        <v>16</v>
      </c>
      <c r="B73" s="0" t="s">
        <v>2854</v>
      </c>
      <c r="C73" s="0" t="s">
        <v>2855</v>
      </c>
      <c r="D73" s="0" t="s">
        <v>2854</v>
      </c>
      <c r="E73" s="0" t="s">
        <v>2855</v>
      </c>
      <c r="F73" s="0" t="s">
        <v>2710</v>
      </c>
      <c r="G73" s="0" t="s">
        <v>2862</v>
      </c>
    </row>
    <row customHeight="1" ht="11.25">
      <c r="A74" s="373" t="s">
        <v>16</v>
      </c>
      <c r="B74" s="0" t="s">
        <v>2854</v>
      </c>
      <c r="C74" s="0" t="s">
        <v>2855</v>
      </c>
      <c r="D74" s="0" t="s">
        <v>2863</v>
      </c>
      <c r="E74" s="0" t="s">
        <v>2864</v>
      </c>
      <c r="F74" s="0" t="s">
        <v>2713</v>
      </c>
      <c r="G74" s="0" t="s">
        <v>2865</v>
      </c>
    </row>
    <row customHeight="1" ht="11.25">
      <c r="A75" s="373" t="s">
        <v>16</v>
      </c>
      <c r="B75" s="0" t="s">
        <v>2854</v>
      </c>
      <c r="C75" s="0" t="s">
        <v>2855</v>
      </c>
      <c r="D75" s="0" t="s">
        <v>2866</v>
      </c>
      <c r="E75" s="0" t="s">
        <v>2867</v>
      </c>
      <c r="F75" s="0" t="s">
        <v>2713</v>
      </c>
      <c r="G75" s="0" t="s">
        <v>2868</v>
      </c>
    </row>
    <row customHeight="1" ht="11.25">
      <c r="A76" s="373" t="s">
        <v>16</v>
      </c>
      <c r="B76" s="0" t="s">
        <v>2854</v>
      </c>
      <c r="C76" s="0" t="s">
        <v>2855</v>
      </c>
      <c r="D76" s="0" t="s">
        <v>2869</v>
      </c>
      <c r="E76" s="0" t="s">
        <v>2870</v>
      </c>
      <c r="F76" s="0" t="s">
        <v>2713</v>
      </c>
      <c r="G76" s="0" t="s">
        <v>2871</v>
      </c>
    </row>
    <row customHeight="1" ht="11.25">
      <c r="A77" s="373" t="s">
        <v>16</v>
      </c>
      <c r="B77" s="0" t="s">
        <v>2854</v>
      </c>
      <c r="C77" s="0" t="s">
        <v>2855</v>
      </c>
      <c r="D77" s="0" t="s">
        <v>2872</v>
      </c>
      <c r="E77" s="0" t="s">
        <v>2873</v>
      </c>
      <c r="F77" s="0" t="s">
        <v>2713</v>
      </c>
      <c r="G77" s="0" t="s">
        <v>2874</v>
      </c>
    </row>
    <row customHeight="1" ht="11.25">
      <c r="A78" s="373" t="s">
        <v>16</v>
      </c>
      <c r="B78" s="0" t="s">
        <v>2854</v>
      </c>
      <c r="C78" s="0" t="s">
        <v>2855</v>
      </c>
      <c r="D78" s="0" t="s">
        <v>2875</v>
      </c>
      <c r="E78" s="0" t="s">
        <v>2876</v>
      </c>
      <c r="F78" s="0" t="s">
        <v>2713</v>
      </c>
      <c r="G78" s="0" t="s">
        <v>2877</v>
      </c>
    </row>
    <row customHeight="1" ht="11.25">
      <c r="A79" s="373" t="s">
        <v>16</v>
      </c>
      <c r="B79" s="0" t="s">
        <v>2854</v>
      </c>
      <c r="C79" s="0" t="s">
        <v>2855</v>
      </c>
      <c r="D79" s="0" t="s">
        <v>2878</v>
      </c>
      <c r="E79" s="0" t="s">
        <v>2879</v>
      </c>
      <c r="F79" s="0" t="s">
        <v>2713</v>
      </c>
      <c r="G79" s="0" t="s">
        <v>2880</v>
      </c>
    </row>
    <row customHeight="1" ht="11.25">
      <c r="A80" s="373" t="s">
        <v>16</v>
      </c>
      <c r="B80" s="0" t="s">
        <v>2854</v>
      </c>
      <c r="C80" s="0" t="s">
        <v>2855</v>
      </c>
      <c r="D80" s="0" t="s">
        <v>2881</v>
      </c>
      <c r="E80" s="0" t="s">
        <v>2882</v>
      </c>
      <c r="F80" s="0" t="s">
        <v>2713</v>
      </c>
      <c r="G80" s="0" t="s">
        <v>2883</v>
      </c>
    </row>
    <row customHeight="1" ht="11.25">
      <c r="A81" s="373" t="s">
        <v>16</v>
      </c>
      <c r="B81" s="0" t="s">
        <v>2854</v>
      </c>
      <c r="C81" s="0" t="s">
        <v>2855</v>
      </c>
      <c r="D81" s="0" t="s">
        <v>2884</v>
      </c>
      <c r="E81" s="0" t="s">
        <v>2885</v>
      </c>
      <c r="F81" s="0" t="s">
        <v>2713</v>
      </c>
      <c r="G81" s="0" t="s">
        <v>2886</v>
      </c>
    </row>
    <row customHeight="1" ht="11.25">
      <c r="A82" s="373" t="s">
        <v>16</v>
      </c>
      <c r="B82" s="0" t="s">
        <v>2887</v>
      </c>
      <c r="C82" s="0" t="s">
        <v>2888</v>
      </c>
      <c r="D82" s="0" t="s">
        <v>2889</v>
      </c>
      <c r="E82" s="0" t="s">
        <v>2890</v>
      </c>
      <c r="F82" s="0" t="s">
        <v>2713</v>
      </c>
      <c r="G82" s="0" t="s">
        <v>2891</v>
      </c>
    </row>
    <row customHeight="1" ht="11.25">
      <c r="A83" s="373" t="s">
        <v>16</v>
      </c>
      <c r="B83" s="0" t="s">
        <v>2887</v>
      </c>
      <c r="C83" s="0" t="s">
        <v>2888</v>
      </c>
      <c r="D83" s="0" t="s">
        <v>2892</v>
      </c>
      <c r="E83" s="0" t="s">
        <v>2893</v>
      </c>
      <c r="F83" s="0" t="s">
        <v>2713</v>
      </c>
      <c r="G83" s="0" t="s">
        <v>2894</v>
      </c>
    </row>
    <row customHeight="1" ht="11.25">
      <c r="A84" s="373" t="s">
        <v>16</v>
      </c>
      <c r="B84" s="0" t="s">
        <v>2887</v>
      </c>
      <c r="C84" s="0" t="s">
        <v>2888</v>
      </c>
      <c r="D84" s="0" t="s">
        <v>2895</v>
      </c>
      <c r="E84" s="0" t="s">
        <v>2896</v>
      </c>
      <c r="F84" s="0" t="s">
        <v>2713</v>
      </c>
      <c r="G84" s="0" t="s">
        <v>2897</v>
      </c>
    </row>
    <row customHeight="1" ht="11.25">
      <c r="A85" s="373" t="s">
        <v>16</v>
      </c>
      <c r="B85" s="0" t="s">
        <v>2887</v>
      </c>
      <c r="C85" s="0" t="s">
        <v>2888</v>
      </c>
      <c r="D85" s="0" t="s">
        <v>2898</v>
      </c>
      <c r="E85" s="0" t="s">
        <v>2899</v>
      </c>
      <c r="F85" s="0" t="s">
        <v>2713</v>
      </c>
      <c r="G85" s="0" t="s">
        <v>2900</v>
      </c>
    </row>
    <row customHeight="1" ht="11.25">
      <c r="A86" s="373" t="s">
        <v>16</v>
      </c>
      <c r="B86" s="0" t="s">
        <v>2887</v>
      </c>
      <c r="C86" s="0" t="s">
        <v>2888</v>
      </c>
      <c r="D86" s="0" t="s">
        <v>2901</v>
      </c>
      <c r="E86" s="0" t="s">
        <v>2902</v>
      </c>
      <c r="F86" s="0" t="s">
        <v>2713</v>
      </c>
      <c r="G86" s="0" t="s">
        <v>2903</v>
      </c>
    </row>
    <row customHeight="1" ht="11.25">
      <c r="A87" s="373" t="s">
        <v>16</v>
      </c>
      <c r="B87" s="0" t="s">
        <v>2887</v>
      </c>
      <c r="C87" s="0" t="s">
        <v>2888</v>
      </c>
      <c r="D87" s="0" t="s">
        <v>2904</v>
      </c>
      <c r="E87" s="0" t="s">
        <v>2905</v>
      </c>
      <c r="F87" s="0" t="s">
        <v>2713</v>
      </c>
      <c r="G87" s="0" t="s">
        <v>2906</v>
      </c>
    </row>
    <row customHeight="1" ht="11.25">
      <c r="A88" s="373" t="s">
        <v>16</v>
      </c>
      <c r="B88" s="0" t="s">
        <v>2887</v>
      </c>
      <c r="C88" s="0" t="s">
        <v>2888</v>
      </c>
      <c r="D88" s="0" t="s">
        <v>2907</v>
      </c>
      <c r="E88" s="0" t="s">
        <v>2908</v>
      </c>
      <c r="F88" s="0" t="s">
        <v>2713</v>
      </c>
      <c r="G88" s="0" t="s">
        <v>2909</v>
      </c>
    </row>
    <row customHeight="1" ht="11.25">
      <c r="A89" s="373" t="s">
        <v>16</v>
      </c>
      <c r="B89" s="0" t="s">
        <v>2887</v>
      </c>
      <c r="C89" s="0" t="s">
        <v>2888</v>
      </c>
      <c r="D89" s="0" t="s">
        <v>2887</v>
      </c>
      <c r="E89" s="0" t="s">
        <v>2888</v>
      </c>
      <c r="F89" s="0" t="s">
        <v>2710</v>
      </c>
      <c r="G89" s="0" t="s">
        <v>2910</v>
      </c>
    </row>
    <row customHeight="1" ht="11.25">
      <c r="A90" s="373" t="s">
        <v>16</v>
      </c>
      <c r="B90" s="0" t="s">
        <v>2887</v>
      </c>
      <c r="C90" s="0" t="s">
        <v>2888</v>
      </c>
      <c r="D90" s="0" t="s">
        <v>2911</v>
      </c>
      <c r="E90" s="0" t="s">
        <v>2912</v>
      </c>
      <c r="F90" s="0" t="s">
        <v>2741</v>
      </c>
      <c r="G90" s="0" t="s">
        <v>2913</v>
      </c>
    </row>
    <row customHeight="1" ht="11.25">
      <c r="A91" s="373" t="s">
        <v>16</v>
      </c>
      <c r="B91" s="0" t="s">
        <v>2887</v>
      </c>
      <c r="C91" s="0" t="s">
        <v>2888</v>
      </c>
      <c r="D91" s="0" t="s">
        <v>2914</v>
      </c>
      <c r="E91" s="0" t="s">
        <v>2915</v>
      </c>
      <c r="F91" s="0" t="s">
        <v>2713</v>
      </c>
      <c r="G91" s="0" t="s">
        <v>2916</v>
      </c>
    </row>
    <row customHeight="1" ht="11.25">
      <c r="A92" s="373" t="s">
        <v>16</v>
      </c>
      <c r="B92" s="0" t="s">
        <v>2887</v>
      </c>
      <c r="C92" s="0" t="s">
        <v>2888</v>
      </c>
      <c r="D92" s="0" t="s">
        <v>2917</v>
      </c>
      <c r="E92" s="0" t="s">
        <v>2918</v>
      </c>
      <c r="F92" s="0" t="s">
        <v>2713</v>
      </c>
      <c r="G92" s="0" t="s">
        <v>2919</v>
      </c>
    </row>
    <row customHeight="1" ht="11.25">
      <c r="A93" s="373" t="s">
        <v>16</v>
      </c>
      <c r="B93" s="0" t="s">
        <v>2887</v>
      </c>
      <c r="C93" s="0" t="s">
        <v>2888</v>
      </c>
      <c r="D93" s="0" t="s">
        <v>2920</v>
      </c>
      <c r="E93" s="0" t="s">
        <v>2921</v>
      </c>
      <c r="F93" s="0" t="s">
        <v>2713</v>
      </c>
      <c r="G93" s="0" t="s">
        <v>2922</v>
      </c>
    </row>
    <row customHeight="1" ht="11.25">
      <c r="A94" s="373" t="s">
        <v>16</v>
      </c>
      <c r="B94" s="0" t="s">
        <v>2887</v>
      </c>
      <c r="C94" s="0" t="s">
        <v>2888</v>
      </c>
      <c r="D94" s="0" t="s">
        <v>2923</v>
      </c>
      <c r="E94" s="0" t="s">
        <v>2924</v>
      </c>
      <c r="F94" s="0" t="s">
        <v>2713</v>
      </c>
      <c r="G94" s="0" t="s">
        <v>2925</v>
      </c>
    </row>
    <row customHeight="1" ht="11.25">
      <c r="A95" s="373" t="s">
        <v>16</v>
      </c>
      <c r="B95" s="0" t="s">
        <v>2887</v>
      </c>
      <c r="C95" s="0" t="s">
        <v>2888</v>
      </c>
      <c r="D95" s="0" t="s">
        <v>2926</v>
      </c>
      <c r="E95" s="0" t="s">
        <v>2927</v>
      </c>
      <c r="F95" s="0" t="s">
        <v>2713</v>
      </c>
      <c r="G95" s="0" t="s">
        <v>2928</v>
      </c>
    </row>
    <row customHeight="1" ht="11.25">
      <c r="A96" s="373" t="s">
        <v>16</v>
      </c>
      <c r="B96" s="0" t="s">
        <v>2887</v>
      </c>
      <c r="C96" s="0" t="s">
        <v>2888</v>
      </c>
      <c r="D96" s="0" t="s">
        <v>2929</v>
      </c>
      <c r="E96" s="0" t="s">
        <v>2930</v>
      </c>
      <c r="F96" s="0" t="s">
        <v>2713</v>
      </c>
      <c r="G96" s="0" t="s">
        <v>2931</v>
      </c>
    </row>
    <row customHeight="1" ht="11.25">
      <c r="A97" s="373" t="s">
        <v>16</v>
      </c>
      <c r="B97" s="0" t="s">
        <v>2887</v>
      </c>
      <c r="C97" s="0" t="s">
        <v>2888</v>
      </c>
      <c r="D97" s="0" t="s">
        <v>2932</v>
      </c>
      <c r="E97" s="0" t="s">
        <v>2933</v>
      </c>
      <c r="F97" s="0" t="s">
        <v>2741</v>
      </c>
      <c r="G97" s="0" t="s">
        <v>2934</v>
      </c>
    </row>
    <row customHeight="1" ht="11.25">
      <c r="A98" s="373" t="s">
        <v>16</v>
      </c>
      <c r="B98" s="0" t="s">
        <v>2887</v>
      </c>
      <c r="C98" s="0" t="s">
        <v>2888</v>
      </c>
      <c r="D98" s="0" t="s">
        <v>2935</v>
      </c>
      <c r="E98" s="0" t="s">
        <v>2936</v>
      </c>
      <c r="F98" s="0" t="s">
        <v>2713</v>
      </c>
      <c r="G98" s="0" t="s">
        <v>2937</v>
      </c>
    </row>
    <row customHeight="1" ht="11.25">
      <c r="A99" s="373" t="s">
        <v>16</v>
      </c>
      <c r="B99" s="0" t="s">
        <v>2887</v>
      </c>
      <c r="C99" s="0" t="s">
        <v>2888</v>
      </c>
      <c r="D99" s="0" t="s">
        <v>2938</v>
      </c>
      <c r="E99" s="0" t="s">
        <v>2939</v>
      </c>
      <c r="F99" s="0" t="s">
        <v>2713</v>
      </c>
      <c r="G99" s="0" t="s">
        <v>2940</v>
      </c>
    </row>
    <row customHeight="1" ht="11.25">
      <c r="A100" s="373" t="s">
        <v>16</v>
      </c>
      <c r="B100" s="0" t="s">
        <v>2887</v>
      </c>
      <c r="C100" s="0" t="s">
        <v>2888</v>
      </c>
      <c r="D100" s="0" t="s">
        <v>2941</v>
      </c>
      <c r="E100" s="0" t="s">
        <v>2942</v>
      </c>
      <c r="F100" s="0" t="s">
        <v>2713</v>
      </c>
      <c r="G100" s="0" t="s">
        <v>2943</v>
      </c>
    </row>
    <row customHeight="1" ht="11.25">
      <c r="A101" s="373" t="s">
        <v>16</v>
      </c>
      <c r="B101" s="0" t="s">
        <v>2887</v>
      </c>
      <c r="C101" s="0" t="s">
        <v>2888</v>
      </c>
      <c r="D101" s="0" t="s">
        <v>2944</v>
      </c>
      <c r="E101" s="0" t="s">
        <v>2945</v>
      </c>
      <c r="F101" s="0" t="s">
        <v>2713</v>
      </c>
      <c r="G101" s="0" t="s">
        <v>2946</v>
      </c>
    </row>
    <row customHeight="1" ht="11.25">
      <c r="A102" s="373" t="s">
        <v>16</v>
      </c>
      <c r="B102" s="0" t="s">
        <v>2887</v>
      </c>
      <c r="C102" s="0" t="s">
        <v>2888</v>
      </c>
      <c r="D102" s="0" t="s">
        <v>2947</v>
      </c>
      <c r="E102" s="0" t="s">
        <v>2948</v>
      </c>
      <c r="F102" s="0" t="s">
        <v>2741</v>
      </c>
      <c r="G102" s="0" t="s">
        <v>2949</v>
      </c>
    </row>
    <row customHeight="1" ht="11.25">
      <c r="A103" s="373" t="s">
        <v>16</v>
      </c>
      <c r="B103" s="0" t="s">
        <v>2887</v>
      </c>
      <c r="C103" s="0" t="s">
        <v>2888</v>
      </c>
      <c r="D103" s="0" t="s">
        <v>2950</v>
      </c>
      <c r="E103" s="0" t="s">
        <v>2951</v>
      </c>
      <c r="F103" s="0" t="s">
        <v>2713</v>
      </c>
      <c r="G103" s="0" t="s">
        <v>2952</v>
      </c>
    </row>
    <row customHeight="1" ht="11.25">
      <c r="A104" s="373" t="s">
        <v>16</v>
      </c>
      <c r="B104" s="0" t="s">
        <v>2887</v>
      </c>
      <c r="C104" s="0" t="s">
        <v>2888</v>
      </c>
      <c r="D104" s="0" t="s">
        <v>2953</v>
      </c>
      <c r="E104" s="0" t="s">
        <v>2954</v>
      </c>
      <c r="F104" s="0" t="s">
        <v>2741</v>
      </c>
      <c r="G104" s="0" t="s">
        <v>2955</v>
      </c>
    </row>
    <row customHeight="1" ht="11.25">
      <c r="A105" s="373" t="s">
        <v>16</v>
      </c>
      <c r="B105" s="0" t="s">
        <v>2956</v>
      </c>
      <c r="C105" s="0" t="s">
        <v>2957</v>
      </c>
      <c r="D105" s="0" t="s">
        <v>2958</v>
      </c>
      <c r="E105" s="0" t="s">
        <v>2959</v>
      </c>
      <c r="F105" s="0" t="s">
        <v>2718</v>
      </c>
      <c r="G105" s="0" t="s">
        <v>2960</v>
      </c>
    </row>
    <row customHeight="1" ht="11.25">
      <c r="A106" s="373" t="s">
        <v>16</v>
      </c>
      <c r="B106" s="0" t="s">
        <v>2956</v>
      </c>
      <c r="C106" s="0" t="s">
        <v>2957</v>
      </c>
      <c r="D106" s="0" t="s">
        <v>2956</v>
      </c>
      <c r="E106" s="0" t="s">
        <v>2957</v>
      </c>
      <c r="F106" s="0" t="s">
        <v>2710</v>
      </c>
      <c r="G106" s="0" t="s">
        <v>2961</v>
      </c>
    </row>
    <row customHeight="1" ht="11.25">
      <c r="A107" s="373" t="s">
        <v>16</v>
      </c>
      <c r="B107" s="0" t="s">
        <v>2956</v>
      </c>
      <c r="C107" s="0" t="s">
        <v>2957</v>
      </c>
      <c r="D107" s="0" t="s">
        <v>2962</v>
      </c>
      <c r="E107" s="0" t="s">
        <v>2963</v>
      </c>
      <c r="F107" s="0" t="s">
        <v>2713</v>
      </c>
      <c r="G107" s="0" t="s">
        <v>2964</v>
      </c>
    </row>
    <row customHeight="1" ht="11.25">
      <c r="A108" s="373" t="s">
        <v>16</v>
      </c>
      <c r="B108" s="0" t="s">
        <v>2956</v>
      </c>
      <c r="C108" s="0" t="s">
        <v>2957</v>
      </c>
      <c r="D108" s="0" t="s">
        <v>2965</v>
      </c>
      <c r="E108" s="0" t="s">
        <v>2966</v>
      </c>
      <c r="F108" s="0" t="s">
        <v>2713</v>
      </c>
      <c r="G108" s="0" t="s">
        <v>2967</v>
      </c>
    </row>
    <row customHeight="1" ht="11.25">
      <c r="A109" s="373" t="s">
        <v>16</v>
      </c>
      <c r="B109" s="0" t="s">
        <v>2956</v>
      </c>
      <c r="C109" s="0" t="s">
        <v>2957</v>
      </c>
      <c r="D109" s="0" t="s">
        <v>2968</v>
      </c>
      <c r="E109" s="0" t="s">
        <v>2969</v>
      </c>
      <c r="F109" s="0" t="s">
        <v>2713</v>
      </c>
      <c r="G109" s="0" t="s">
        <v>2970</v>
      </c>
    </row>
    <row customHeight="1" ht="11.25">
      <c r="A110" s="373" t="s">
        <v>16</v>
      </c>
      <c r="B110" s="0" t="s">
        <v>2956</v>
      </c>
      <c r="C110" s="0" t="s">
        <v>2957</v>
      </c>
      <c r="D110" s="0" t="s">
        <v>2971</v>
      </c>
      <c r="E110" s="0" t="s">
        <v>2972</v>
      </c>
      <c r="F110" s="0" t="s">
        <v>2713</v>
      </c>
      <c r="G110" s="0" t="s">
        <v>2973</v>
      </c>
    </row>
    <row customHeight="1" ht="11.25">
      <c r="A111" s="373" t="s">
        <v>16</v>
      </c>
      <c r="B111" s="0" t="s">
        <v>2974</v>
      </c>
      <c r="C111" s="0" t="s">
        <v>2975</v>
      </c>
      <c r="D111" s="0" t="s">
        <v>2976</v>
      </c>
      <c r="E111" s="0" t="s">
        <v>2977</v>
      </c>
      <c r="F111" s="0" t="s">
        <v>2713</v>
      </c>
      <c r="G111" s="0" t="s">
        <v>2978</v>
      </c>
    </row>
    <row customHeight="1" ht="11.25">
      <c r="A112" s="373" t="s">
        <v>16</v>
      </c>
      <c r="B112" s="0" t="s">
        <v>2974</v>
      </c>
      <c r="C112" s="0" t="s">
        <v>2975</v>
      </c>
      <c r="D112" s="0" t="s">
        <v>2979</v>
      </c>
      <c r="E112" s="0" t="s">
        <v>2980</v>
      </c>
      <c r="F112" s="0" t="s">
        <v>2713</v>
      </c>
      <c r="G112" s="0" t="s">
        <v>2981</v>
      </c>
    </row>
    <row customHeight="1" ht="11.25">
      <c r="A113" s="373" t="s">
        <v>16</v>
      </c>
      <c r="B113" s="0" t="s">
        <v>2974</v>
      </c>
      <c r="C113" s="0" t="s">
        <v>2975</v>
      </c>
      <c r="D113" s="0" t="s">
        <v>2974</v>
      </c>
      <c r="E113" s="0" t="s">
        <v>2975</v>
      </c>
      <c r="F113" s="0" t="s">
        <v>2710</v>
      </c>
      <c r="G113" s="0" t="s">
        <v>2982</v>
      </c>
    </row>
    <row customHeight="1" ht="11.25">
      <c r="A114" s="373" t="s">
        <v>16</v>
      </c>
      <c r="B114" s="0" t="s">
        <v>2974</v>
      </c>
      <c r="C114" s="0" t="s">
        <v>2975</v>
      </c>
      <c r="D114" s="0" t="s">
        <v>2983</v>
      </c>
      <c r="E114" s="0" t="s">
        <v>2984</v>
      </c>
      <c r="F114" s="0" t="s">
        <v>2713</v>
      </c>
      <c r="G114" s="0" t="s">
        <v>2985</v>
      </c>
    </row>
    <row customHeight="1" ht="11.25">
      <c r="A115" s="373" t="s">
        <v>16</v>
      </c>
      <c r="B115" s="0" t="s">
        <v>2974</v>
      </c>
      <c r="C115" s="0" t="s">
        <v>2975</v>
      </c>
      <c r="D115" s="0" t="s">
        <v>2986</v>
      </c>
      <c r="E115" s="0" t="s">
        <v>2987</v>
      </c>
      <c r="F115" s="0" t="s">
        <v>2713</v>
      </c>
      <c r="G115" s="0" t="s">
        <v>2988</v>
      </c>
    </row>
    <row customHeight="1" ht="11.25">
      <c r="A116" s="373" t="s">
        <v>16</v>
      </c>
      <c r="B116" s="0" t="s">
        <v>2974</v>
      </c>
      <c r="C116" s="0" t="s">
        <v>2975</v>
      </c>
      <c r="D116" s="0" t="s">
        <v>2989</v>
      </c>
      <c r="E116" s="0" t="s">
        <v>2990</v>
      </c>
      <c r="F116" s="0" t="s">
        <v>2713</v>
      </c>
      <c r="G116" s="0" t="s">
        <v>2991</v>
      </c>
    </row>
    <row customHeight="1" ht="11.25">
      <c r="A117" s="373" t="s">
        <v>16</v>
      </c>
      <c r="B117" s="0" t="s">
        <v>2974</v>
      </c>
      <c r="C117" s="0" t="s">
        <v>2975</v>
      </c>
      <c r="D117" s="0" t="s">
        <v>2992</v>
      </c>
      <c r="E117" s="0" t="s">
        <v>2993</v>
      </c>
      <c r="F117" s="0" t="s">
        <v>2713</v>
      </c>
      <c r="G117" s="0" t="s">
        <v>2994</v>
      </c>
    </row>
    <row customHeight="1" ht="11.25">
      <c r="A118" s="373" t="s">
        <v>16</v>
      </c>
      <c r="B118" s="0" t="s">
        <v>2974</v>
      </c>
      <c r="C118" s="0" t="s">
        <v>2975</v>
      </c>
      <c r="D118" s="0" t="s">
        <v>2995</v>
      </c>
      <c r="E118" s="0" t="s">
        <v>2996</v>
      </c>
      <c r="F118" s="0" t="s">
        <v>2713</v>
      </c>
      <c r="G118" s="0" t="s">
        <v>2997</v>
      </c>
    </row>
    <row customHeight="1" ht="11.25">
      <c r="A119" s="373" t="s">
        <v>16</v>
      </c>
      <c r="B119" s="0" t="s">
        <v>2974</v>
      </c>
      <c r="C119" s="0" t="s">
        <v>2975</v>
      </c>
      <c r="D119" s="0" t="s">
        <v>2998</v>
      </c>
      <c r="E119" s="0" t="s">
        <v>2999</v>
      </c>
      <c r="F119" s="0" t="s">
        <v>2713</v>
      </c>
      <c r="G119" s="0" t="s">
        <v>3000</v>
      </c>
    </row>
    <row customHeight="1" ht="11.25">
      <c r="A120" s="373" t="s">
        <v>16</v>
      </c>
      <c r="B120" s="0" t="s">
        <v>2974</v>
      </c>
      <c r="C120" s="0" t="s">
        <v>2975</v>
      </c>
      <c r="D120" s="0" t="s">
        <v>3001</v>
      </c>
      <c r="E120" s="0" t="s">
        <v>3002</v>
      </c>
      <c r="F120" s="0" t="s">
        <v>2713</v>
      </c>
      <c r="G120" s="0" t="s">
        <v>3003</v>
      </c>
    </row>
    <row customHeight="1" ht="11.25">
      <c r="A121" s="373" t="s">
        <v>16</v>
      </c>
      <c r="B121" s="0" t="s">
        <v>2974</v>
      </c>
      <c r="C121" s="0" t="s">
        <v>2975</v>
      </c>
      <c r="D121" s="0" t="s">
        <v>3004</v>
      </c>
      <c r="E121" s="0" t="s">
        <v>3005</v>
      </c>
      <c r="F121" s="0" t="s">
        <v>2713</v>
      </c>
      <c r="G121" s="0" t="s">
        <v>3006</v>
      </c>
    </row>
    <row customHeight="1" ht="11.25">
      <c r="A122" s="373" t="s">
        <v>16</v>
      </c>
      <c r="B122" s="0" t="s">
        <v>3007</v>
      </c>
      <c r="C122" s="0" t="s">
        <v>3008</v>
      </c>
      <c r="D122" s="0" t="s">
        <v>3009</v>
      </c>
      <c r="E122" s="0" t="s">
        <v>3010</v>
      </c>
      <c r="F122" s="0" t="s">
        <v>2713</v>
      </c>
      <c r="G122" s="0" t="s">
        <v>3011</v>
      </c>
    </row>
    <row customHeight="1" ht="11.25">
      <c r="A123" s="373" t="s">
        <v>16</v>
      </c>
      <c r="B123" s="0" t="s">
        <v>3007</v>
      </c>
      <c r="C123" s="0" t="s">
        <v>3008</v>
      </c>
      <c r="D123" s="0" t="s">
        <v>3012</v>
      </c>
      <c r="E123" s="0" t="s">
        <v>3013</v>
      </c>
      <c r="F123" s="0" t="s">
        <v>2713</v>
      </c>
      <c r="G123" s="0" t="s">
        <v>3014</v>
      </c>
    </row>
    <row customHeight="1" ht="11.25">
      <c r="A124" s="373" t="s">
        <v>16</v>
      </c>
      <c r="B124" s="0" t="s">
        <v>3007</v>
      </c>
      <c r="C124" s="0" t="s">
        <v>3008</v>
      </c>
      <c r="D124" s="0" t="s">
        <v>3007</v>
      </c>
      <c r="E124" s="0" t="s">
        <v>3008</v>
      </c>
      <c r="F124" s="0" t="s">
        <v>2710</v>
      </c>
      <c r="G124" s="0" t="s">
        <v>3015</v>
      </c>
    </row>
    <row customHeight="1" ht="11.25">
      <c r="A125" s="373" t="s">
        <v>16</v>
      </c>
      <c r="B125" s="0" t="s">
        <v>3007</v>
      </c>
      <c r="C125" s="0" t="s">
        <v>3008</v>
      </c>
      <c r="D125" s="0" t="s">
        <v>3016</v>
      </c>
      <c r="E125" s="0" t="s">
        <v>3017</v>
      </c>
      <c r="F125" s="0" t="s">
        <v>2741</v>
      </c>
      <c r="G125" s="0" t="s">
        <v>3018</v>
      </c>
    </row>
    <row customHeight="1" ht="11.25">
      <c r="A126" s="373" t="s">
        <v>16</v>
      </c>
      <c r="B126" s="0" t="s">
        <v>3007</v>
      </c>
      <c r="C126" s="0" t="s">
        <v>3008</v>
      </c>
      <c r="D126" s="0" t="s">
        <v>3019</v>
      </c>
      <c r="E126" s="0" t="s">
        <v>3020</v>
      </c>
      <c r="F126" s="0" t="s">
        <v>2713</v>
      </c>
      <c r="G126" s="0" t="s">
        <v>3021</v>
      </c>
    </row>
    <row customHeight="1" ht="11.25">
      <c r="A127" s="373" t="s">
        <v>16</v>
      </c>
      <c r="B127" s="0" t="s">
        <v>3007</v>
      </c>
      <c r="C127" s="0" t="s">
        <v>3008</v>
      </c>
      <c r="D127" s="0" t="s">
        <v>3022</v>
      </c>
      <c r="E127" s="0" t="s">
        <v>3023</v>
      </c>
      <c r="F127" s="0" t="s">
        <v>2713</v>
      </c>
      <c r="G127" s="0" t="s">
        <v>3024</v>
      </c>
    </row>
    <row customHeight="1" ht="11.25">
      <c r="A128" s="373" t="s">
        <v>16</v>
      </c>
      <c r="B128" s="0" t="s">
        <v>3007</v>
      </c>
      <c r="C128" s="0" t="s">
        <v>3008</v>
      </c>
      <c r="D128" s="0" t="s">
        <v>3025</v>
      </c>
      <c r="E128" s="0" t="s">
        <v>3026</v>
      </c>
      <c r="F128" s="0" t="s">
        <v>2713</v>
      </c>
      <c r="G128" s="0" t="s">
        <v>3027</v>
      </c>
    </row>
    <row customHeight="1" ht="11.25">
      <c r="A129" s="373" t="s">
        <v>16</v>
      </c>
      <c r="B129" s="0" t="s">
        <v>3028</v>
      </c>
      <c r="C129" s="0" t="s">
        <v>3029</v>
      </c>
      <c r="D129" s="0" t="s">
        <v>3030</v>
      </c>
      <c r="E129" s="0" t="s">
        <v>3031</v>
      </c>
      <c r="F129" s="0" t="s">
        <v>2713</v>
      </c>
      <c r="G129" s="0" t="s">
        <v>3032</v>
      </c>
    </row>
    <row customHeight="1" ht="11.25">
      <c r="A130" s="373" t="s">
        <v>16</v>
      </c>
      <c r="B130" s="0" t="s">
        <v>3028</v>
      </c>
      <c r="C130" s="0" t="s">
        <v>3029</v>
      </c>
      <c r="D130" s="0" t="s">
        <v>3033</v>
      </c>
      <c r="E130" s="0" t="s">
        <v>3034</v>
      </c>
      <c r="F130" s="0" t="s">
        <v>2713</v>
      </c>
      <c r="G130" s="0" t="s">
        <v>3035</v>
      </c>
    </row>
    <row customHeight="1" ht="11.25">
      <c r="A131" s="373" t="s">
        <v>16</v>
      </c>
      <c r="B131" s="0" t="s">
        <v>3028</v>
      </c>
      <c r="C131" s="0" t="s">
        <v>3029</v>
      </c>
      <c r="D131" s="0" t="s">
        <v>3036</v>
      </c>
      <c r="E131" s="0" t="s">
        <v>3037</v>
      </c>
      <c r="F131" s="0" t="s">
        <v>2713</v>
      </c>
      <c r="G131" s="0" t="s">
        <v>3038</v>
      </c>
    </row>
    <row customHeight="1" ht="11.25">
      <c r="A132" s="373" t="s">
        <v>16</v>
      </c>
      <c r="B132" s="0" t="s">
        <v>3028</v>
      </c>
      <c r="C132" s="0" t="s">
        <v>3029</v>
      </c>
      <c r="D132" s="0" t="s">
        <v>3039</v>
      </c>
      <c r="E132" s="0" t="s">
        <v>3040</v>
      </c>
      <c r="F132" s="0" t="s">
        <v>2713</v>
      </c>
      <c r="G132" s="0" t="s">
        <v>3041</v>
      </c>
    </row>
    <row customHeight="1" ht="11.25">
      <c r="A133" s="373" t="s">
        <v>16</v>
      </c>
      <c r="B133" s="0" t="s">
        <v>3028</v>
      </c>
      <c r="C133" s="0" t="s">
        <v>3029</v>
      </c>
      <c r="D133" s="0" t="s">
        <v>3028</v>
      </c>
      <c r="E133" s="0" t="s">
        <v>3029</v>
      </c>
      <c r="F133" s="0" t="s">
        <v>2710</v>
      </c>
      <c r="G133" s="0" t="s">
        <v>3042</v>
      </c>
    </row>
    <row customHeight="1" ht="11.25">
      <c r="A134" s="373" t="s">
        <v>16</v>
      </c>
      <c r="B134" s="0" t="s">
        <v>3028</v>
      </c>
      <c r="C134" s="0" t="s">
        <v>3029</v>
      </c>
      <c r="D134" s="0" t="s">
        <v>3043</v>
      </c>
      <c r="E134" s="0" t="s">
        <v>3044</v>
      </c>
      <c r="F134" s="0" t="s">
        <v>2713</v>
      </c>
      <c r="G134" s="0" t="s">
        <v>3045</v>
      </c>
    </row>
    <row customHeight="1" ht="11.25">
      <c r="A135" s="373" t="s">
        <v>16</v>
      </c>
      <c r="B135" s="0" t="s">
        <v>3028</v>
      </c>
      <c r="C135" s="0" t="s">
        <v>3029</v>
      </c>
      <c r="D135" s="0" t="s">
        <v>3046</v>
      </c>
      <c r="E135" s="0" t="s">
        <v>3047</v>
      </c>
      <c r="F135" s="0" t="s">
        <v>2713</v>
      </c>
      <c r="G135" s="0" t="s">
        <v>3048</v>
      </c>
    </row>
    <row customHeight="1" ht="11.25">
      <c r="A136" s="373" t="s">
        <v>16</v>
      </c>
      <c r="B136" s="0" t="s">
        <v>3028</v>
      </c>
      <c r="C136" s="0" t="s">
        <v>3029</v>
      </c>
      <c r="D136" s="0" t="s">
        <v>3049</v>
      </c>
      <c r="E136" s="0" t="s">
        <v>3050</v>
      </c>
      <c r="F136" s="0" t="s">
        <v>2713</v>
      </c>
      <c r="G136" s="0" t="s">
        <v>3051</v>
      </c>
    </row>
    <row customHeight="1" ht="11.25">
      <c r="A137" s="373" t="s">
        <v>16</v>
      </c>
      <c r="B137" s="0" t="s">
        <v>3028</v>
      </c>
      <c r="C137" s="0" t="s">
        <v>3029</v>
      </c>
      <c r="D137" s="0" t="s">
        <v>3052</v>
      </c>
      <c r="E137" s="0" t="s">
        <v>3053</v>
      </c>
      <c r="F137" s="0" t="s">
        <v>2713</v>
      </c>
      <c r="G137" s="0" t="s">
        <v>3054</v>
      </c>
    </row>
    <row customHeight="1" ht="11.25">
      <c r="A138" s="373" t="s">
        <v>16</v>
      </c>
      <c r="B138" s="0" t="s">
        <v>3028</v>
      </c>
      <c r="C138" s="0" t="s">
        <v>3029</v>
      </c>
      <c r="D138" s="0" t="s">
        <v>3055</v>
      </c>
      <c r="E138" s="0" t="s">
        <v>3056</v>
      </c>
      <c r="F138" s="0" t="s">
        <v>2713</v>
      </c>
      <c r="G138" s="0" t="s">
        <v>3057</v>
      </c>
    </row>
    <row customHeight="1" ht="11.25">
      <c r="A139" s="373" t="s">
        <v>16</v>
      </c>
      <c r="B139" s="0" t="s">
        <v>3028</v>
      </c>
      <c r="C139" s="0" t="s">
        <v>3029</v>
      </c>
      <c r="D139" s="0" t="s">
        <v>3058</v>
      </c>
      <c r="E139" s="0" t="s">
        <v>3059</v>
      </c>
      <c r="F139" s="0" t="s">
        <v>2713</v>
      </c>
      <c r="G139" s="0" t="s">
        <v>3060</v>
      </c>
    </row>
    <row customHeight="1" ht="11.25">
      <c r="A140" s="373" t="s">
        <v>16</v>
      </c>
      <c r="B140" s="0" t="s">
        <v>3028</v>
      </c>
      <c r="C140" s="0" t="s">
        <v>3029</v>
      </c>
      <c r="D140" s="0" t="s">
        <v>3061</v>
      </c>
      <c r="E140" s="0" t="s">
        <v>3062</v>
      </c>
      <c r="F140" s="0" t="s">
        <v>2713</v>
      </c>
      <c r="G140" s="0" t="s">
        <v>3063</v>
      </c>
    </row>
    <row customHeight="1" ht="11.25">
      <c r="A141" s="373" t="s">
        <v>16</v>
      </c>
      <c r="B141" s="0" t="s">
        <v>3028</v>
      </c>
      <c r="C141" s="0" t="s">
        <v>3029</v>
      </c>
      <c r="D141" s="0" t="s">
        <v>3064</v>
      </c>
      <c r="E141" s="0" t="s">
        <v>3065</v>
      </c>
      <c r="F141" s="0" t="s">
        <v>2713</v>
      </c>
      <c r="G141" s="0" t="s">
        <v>3066</v>
      </c>
    </row>
    <row customHeight="1" ht="11.25">
      <c r="A142" s="373" t="s">
        <v>16</v>
      </c>
      <c r="B142" s="0" t="s">
        <v>3028</v>
      </c>
      <c r="C142" s="0" t="s">
        <v>3029</v>
      </c>
      <c r="D142" s="0" t="s">
        <v>3067</v>
      </c>
      <c r="E142" s="0" t="s">
        <v>3068</v>
      </c>
      <c r="F142" s="0" t="s">
        <v>2713</v>
      </c>
      <c r="G142" s="0" t="s">
        <v>3069</v>
      </c>
    </row>
    <row customHeight="1" ht="11.25">
      <c r="A143" s="373" t="s">
        <v>16</v>
      </c>
      <c r="B143" s="0" t="s">
        <v>3028</v>
      </c>
      <c r="C143" s="0" t="s">
        <v>3029</v>
      </c>
      <c r="D143" s="0" t="s">
        <v>3070</v>
      </c>
      <c r="E143" s="0" t="s">
        <v>3071</v>
      </c>
      <c r="F143" s="0" t="s">
        <v>2713</v>
      </c>
      <c r="G143" s="0" t="s">
        <v>3072</v>
      </c>
    </row>
    <row customHeight="1" ht="11.25">
      <c r="A144" s="373" t="s">
        <v>16</v>
      </c>
      <c r="B144" s="0" t="s">
        <v>3028</v>
      </c>
      <c r="C144" s="0" t="s">
        <v>3029</v>
      </c>
      <c r="D144" s="0" t="s">
        <v>3073</v>
      </c>
      <c r="E144" s="0" t="s">
        <v>3074</v>
      </c>
      <c r="F144" s="0" t="s">
        <v>2713</v>
      </c>
      <c r="G144" s="0" t="s">
        <v>3075</v>
      </c>
    </row>
    <row customHeight="1" ht="11.25">
      <c r="A145" s="373" t="s">
        <v>16</v>
      </c>
      <c r="B145" s="0" t="s">
        <v>3028</v>
      </c>
      <c r="C145" s="0" t="s">
        <v>3029</v>
      </c>
      <c r="D145" s="0" t="s">
        <v>3076</v>
      </c>
      <c r="E145" s="0" t="s">
        <v>3077</v>
      </c>
      <c r="F145" s="0" t="s">
        <v>2713</v>
      </c>
      <c r="G145" s="0" t="s">
        <v>3078</v>
      </c>
    </row>
    <row customHeight="1" ht="11.25">
      <c r="A146" s="373" t="s">
        <v>16</v>
      </c>
      <c r="B146" s="0" t="s">
        <v>3028</v>
      </c>
      <c r="C146" s="0" t="s">
        <v>3029</v>
      </c>
      <c r="D146" s="0" t="s">
        <v>3079</v>
      </c>
      <c r="E146" s="0" t="s">
        <v>3080</v>
      </c>
      <c r="F146" s="0" t="s">
        <v>2713</v>
      </c>
      <c r="G146" s="0" t="s">
        <v>3081</v>
      </c>
    </row>
    <row customHeight="1" ht="11.25">
      <c r="A147" s="373" t="s">
        <v>16</v>
      </c>
      <c r="B147" s="0" t="s">
        <v>3028</v>
      </c>
      <c r="C147" s="0" t="s">
        <v>3029</v>
      </c>
      <c r="D147" s="0" t="s">
        <v>3082</v>
      </c>
      <c r="E147" s="0" t="s">
        <v>3083</v>
      </c>
      <c r="F147" s="0" t="s">
        <v>2713</v>
      </c>
      <c r="G147" s="0" t="s">
        <v>3084</v>
      </c>
    </row>
    <row customHeight="1" ht="11.25">
      <c r="A148" s="373" t="s">
        <v>16</v>
      </c>
      <c r="B148" s="0" t="s">
        <v>3028</v>
      </c>
      <c r="C148" s="0" t="s">
        <v>3029</v>
      </c>
      <c r="D148" s="0" t="s">
        <v>3085</v>
      </c>
      <c r="E148" s="0" t="s">
        <v>3086</v>
      </c>
      <c r="F148" s="0" t="s">
        <v>2713</v>
      </c>
      <c r="G148" s="0" t="s">
        <v>3087</v>
      </c>
    </row>
    <row customHeight="1" ht="11.25">
      <c r="A149" s="373" t="s">
        <v>16</v>
      </c>
      <c r="B149" s="0" t="s">
        <v>3028</v>
      </c>
      <c r="C149" s="0" t="s">
        <v>3029</v>
      </c>
      <c r="D149" s="0" t="s">
        <v>3088</v>
      </c>
      <c r="E149" s="0" t="s">
        <v>3089</v>
      </c>
      <c r="F149" s="0" t="s">
        <v>2718</v>
      </c>
      <c r="G149" s="0" t="s">
        <v>3090</v>
      </c>
    </row>
    <row customHeight="1" ht="11.25">
      <c r="A150" s="373" t="s">
        <v>16</v>
      </c>
      <c r="B150" s="0" t="s">
        <v>3091</v>
      </c>
      <c r="C150" s="0" t="s">
        <v>3092</v>
      </c>
      <c r="D150" s="0" t="s">
        <v>3093</v>
      </c>
      <c r="E150" s="0" t="s">
        <v>3094</v>
      </c>
      <c r="F150" s="0" t="s">
        <v>2713</v>
      </c>
      <c r="G150" s="0" t="s">
        <v>3095</v>
      </c>
    </row>
    <row customHeight="1" ht="11.25">
      <c r="A151" s="373" t="s">
        <v>16</v>
      </c>
      <c r="B151" s="0" t="s">
        <v>3091</v>
      </c>
      <c r="C151" s="0" t="s">
        <v>3092</v>
      </c>
      <c r="D151" s="0" t="s">
        <v>3096</v>
      </c>
      <c r="E151" s="0" t="s">
        <v>3097</v>
      </c>
      <c r="F151" s="0" t="s">
        <v>2713</v>
      </c>
      <c r="G151" s="0" t="s">
        <v>3098</v>
      </c>
    </row>
    <row customHeight="1" ht="11.25">
      <c r="A152" s="373" t="s">
        <v>16</v>
      </c>
      <c r="B152" s="0" t="s">
        <v>3091</v>
      </c>
      <c r="C152" s="0" t="s">
        <v>3092</v>
      </c>
      <c r="D152" s="0" t="s">
        <v>3091</v>
      </c>
      <c r="E152" s="0" t="s">
        <v>3092</v>
      </c>
      <c r="F152" s="0" t="s">
        <v>2710</v>
      </c>
      <c r="G152" s="0" t="s">
        <v>3099</v>
      </c>
    </row>
    <row customHeight="1" ht="11.25">
      <c r="A153" s="373" t="s">
        <v>16</v>
      </c>
      <c r="B153" s="0" t="s">
        <v>3091</v>
      </c>
      <c r="C153" s="0" t="s">
        <v>3092</v>
      </c>
      <c r="D153" s="0" t="s">
        <v>2832</v>
      </c>
      <c r="E153" s="0" t="s">
        <v>3100</v>
      </c>
      <c r="F153" s="0" t="s">
        <v>2713</v>
      </c>
      <c r="G153" s="0" t="s">
        <v>3101</v>
      </c>
    </row>
    <row customHeight="1" ht="11.25">
      <c r="A154" s="373" t="s">
        <v>16</v>
      </c>
      <c r="B154" s="0" t="s">
        <v>3091</v>
      </c>
      <c r="C154" s="0" t="s">
        <v>3092</v>
      </c>
      <c r="D154" s="0" t="s">
        <v>3102</v>
      </c>
      <c r="E154" s="0" t="s">
        <v>3103</v>
      </c>
      <c r="F154" s="0" t="s">
        <v>2713</v>
      </c>
      <c r="G154" s="0" t="s">
        <v>3104</v>
      </c>
    </row>
    <row customHeight="1" ht="11.25">
      <c r="A155" s="373" t="s">
        <v>16</v>
      </c>
      <c r="B155" s="0" t="s">
        <v>3091</v>
      </c>
      <c r="C155" s="0" t="s">
        <v>3092</v>
      </c>
      <c r="D155" s="0" t="s">
        <v>3105</v>
      </c>
      <c r="E155" s="0" t="s">
        <v>3106</v>
      </c>
      <c r="F155" s="0" t="s">
        <v>2713</v>
      </c>
      <c r="G155" s="0" t="s">
        <v>3107</v>
      </c>
    </row>
    <row customHeight="1" ht="11.25">
      <c r="A156" s="373" t="s">
        <v>16</v>
      </c>
      <c r="B156" s="0" t="s">
        <v>3091</v>
      </c>
      <c r="C156" s="0" t="s">
        <v>3092</v>
      </c>
      <c r="D156" s="0" t="s">
        <v>3108</v>
      </c>
      <c r="E156" s="0" t="s">
        <v>3109</v>
      </c>
      <c r="F156" s="0" t="s">
        <v>2713</v>
      </c>
      <c r="G156" s="0" t="s">
        <v>3110</v>
      </c>
    </row>
    <row customHeight="1" ht="11.25">
      <c r="A157" s="373" t="s">
        <v>16</v>
      </c>
      <c r="B157" s="0" t="s">
        <v>3091</v>
      </c>
      <c r="C157" s="0" t="s">
        <v>3092</v>
      </c>
      <c r="D157" s="0" t="s">
        <v>3111</v>
      </c>
      <c r="E157" s="0" t="s">
        <v>3112</v>
      </c>
      <c r="F157" s="0" t="s">
        <v>2713</v>
      </c>
      <c r="G157" s="0" t="s">
        <v>3113</v>
      </c>
    </row>
    <row customHeight="1" ht="11.25">
      <c r="A158" s="373" t="s">
        <v>16</v>
      </c>
      <c r="B158" s="0" t="s">
        <v>3091</v>
      </c>
      <c r="C158" s="0" t="s">
        <v>3092</v>
      </c>
      <c r="D158" s="0" t="s">
        <v>3114</v>
      </c>
      <c r="E158" s="0" t="s">
        <v>3115</v>
      </c>
      <c r="F158" s="0" t="s">
        <v>2713</v>
      </c>
      <c r="G158" s="0" t="s">
        <v>3116</v>
      </c>
    </row>
    <row customHeight="1" ht="11.25">
      <c r="A159" s="373" t="s">
        <v>16</v>
      </c>
      <c r="B159" s="0" t="s">
        <v>3117</v>
      </c>
      <c r="C159" s="0" t="s">
        <v>3118</v>
      </c>
      <c r="D159" s="0" t="s">
        <v>3119</v>
      </c>
      <c r="E159" s="0" t="s">
        <v>3120</v>
      </c>
      <c r="F159" s="0" t="s">
        <v>2713</v>
      </c>
      <c r="G159" s="0" t="s">
        <v>3121</v>
      </c>
    </row>
    <row customHeight="1" ht="11.25">
      <c r="A160" s="373" t="s">
        <v>16</v>
      </c>
      <c r="B160" s="0" t="s">
        <v>3117</v>
      </c>
      <c r="C160" s="0" t="s">
        <v>3118</v>
      </c>
      <c r="D160" s="0" t="s">
        <v>3122</v>
      </c>
      <c r="E160" s="0" t="s">
        <v>3123</v>
      </c>
      <c r="F160" s="0" t="s">
        <v>2713</v>
      </c>
      <c r="G160" s="0" t="s">
        <v>3124</v>
      </c>
    </row>
    <row customHeight="1" ht="11.25">
      <c r="A161" s="373" t="s">
        <v>16</v>
      </c>
      <c r="B161" s="0" t="s">
        <v>3117</v>
      </c>
      <c r="C161" s="0" t="s">
        <v>3118</v>
      </c>
      <c r="D161" s="0" t="s">
        <v>3125</v>
      </c>
      <c r="E161" s="0" t="s">
        <v>3126</v>
      </c>
      <c r="F161" s="0" t="s">
        <v>2713</v>
      </c>
      <c r="G161" s="0" t="s">
        <v>3127</v>
      </c>
    </row>
    <row customHeight="1" ht="11.25">
      <c r="A162" s="373" t="s">
        <v>16</v>
      </c>
      <c r="B162" s="0" t="s">
        <v>3117</v>
      </c>
      <c r="C162" s="0" t="s">
        <v>3118</v>
      </c>
      <c r="D162" s="0" t="s">
        <v>3128</v>
      </c>
      <c r="E162" s="0" t="s">
        <v>3129</v>
      </c>
      <c r="F162" s="0" t="s">
        <v>2713</v>
      </c>
      <c r="G162" s="0" t="s">
        <v>3130</v>
      </c>
    </row>
    <row customHeight="1" ht="11.25">
      <c r="A163" s="373" t="s">
        <v>16</v>
      </c>
      <c r="B163" s="0" t="s">
        <v>3117</v>
      </c>
      <c r="C163" s="0" t="s">
        <v>3118</v>
      </c>
      <c r="D163" s="0" t="s">
        <v>3117</v>
      </c>
      <c r="E163" s="0" t="s">
        <v>3118</v>
      </c>
      <c r="F163" s="0" t="s">
        <v>2710</v>
      </c>
      <c r="G163" s="0" t="s">
        <v>3131</v>
      </c>
    </row>
    <row customHeight="1" ht="11.25">
      <c r="A164" s="373" t="s">
        <v>16</v>
      </c>
      <c r="B164" s="0" t="s">
        <v>3117</v>
      </c>
      <c r="C164" s="0" t="s">
        <v>3118</v>
      </c>
      <c r="D164" s="0" t="s">
        <v>3132</v>
      </c>
      <c r="E164" s="0" t="s">
        <v>3133</v>
      </c>
      <c r="F164" s="0" t="s">
        <v>2718</v>
      </c>
      <c r="G164" s="0" t="s">
        <v>3134</v>
      </c>
    </row>
    <row customHeight="1" ht="11.25">
      <c r="A165" s="373" t="s">
        <v>16</v>
      </c>
      <c r="B165" s="0" t="s">
        <v>3117</v>
      </c>
      <c r="C165" s="0" t="s">
        <v>3118</v>
      </c>
      <c r="D165" s="0" t="s">
        <v>3135</v>
      </c>
      <c r="E165" s="0" t="s">
        <v>3136</v>
      </c>
      <c r="F165" s="0" t="s">
        <v>2713</v>
      </c>
      <c r="G165" s="0" t="s">
        <v>3137</v>
      </c>
    </row>
    <row customHeight="1" ht="11.25">
      <c r="A166" s="373" t="s">
        <v>16</v>
      </c>
      <c r="B166" s="0" t="s">
        <v>3117</v>
      </c>
      <c r="C166" s="0" t="s">
        <v>3118</v>
      </c>
      <c r="D166" s="0" t="s">
        <v>3138</v>
      </c>
      <c r="E166" s="0" t="s">
        <v>3139</v>
      </c>
      <c r="F166" s="0" t="s">
        <v>2713</v>
      </c>
      <c r="G166" s="0" t="s">
        <v>3140</v>
      </c>
    </row>
    <row customHeight="1" ht="11.25">
      <c r="A167" s="373" t="s">
        <v>16</v>
      </c>
      <c r="B167" s="0" t="s">
        <v>3117</v>
      </c>
      <c r="C167" s="0" t="s">
        <v>3118</v>
      </c>
      <c r="D167" s="0" t="s">
        <v>3141</v>
      </c>
      <c r="E167" s="0" t="s">
        <v>3142</v>
      </c>
      <c r="F167" s="0" t="s">
        <v>2713</v>
      </c>
      <c r="G167" s="0" t="s">
        <v>3143</v>
      </c>
    </row>
    <row customHeight="1" ht="11.25">
      <c r="A168" s="373" t="s">
        <v>16</v>
      </c>
      <c r="B168" s="0" t="s">
        <v>3117</v>
      </c>
      <c r="C168" s="0" t="s">
        <v>3118</v>
      </c>
      <c r="D168" s="0" t="s">
        <v>3144</v>
      </c>
      <c r="E168" s="0" t="s">
        <v>3145</v>
      </c>
      <c r="F168" s="0" t="s">
        <v>2713</v>
      </c>
      <c r="G168" s="0" t="s">
        <v>3146</v>
      </c>
    </row>
    <row customHeight="1" ht="11.25">
      <c r="A169" s="373" t="s">
        <v>16</v>
      </c>
      <c r="B169" s="0" t="s">
        <v>3117</v>
      </c>
      <c r="C169" s="0" t="s">
        <v>3118</v>
      </c>
      <c r="D169" s="0" t="s">
        <v>3147</v>
      </c>
      <c r="E169" s="0" t="s">
        <v>3148</v>
      </c>
      <c r="F169" s="0" t="s">
        <v>2713</v>
      </c>
      <c r="G169" s="0" t="s">
        <v>3149</v>
      </c>
    </row>
    <row customHeight="1" ht="11.25">
      <c r="A170" s="373" t="s">
        <v>16</v>
      </c>
      <c r="B170" s="0" t="s">
        <v>3117</v>
      </c>
      <c r="C170" s="0" t="s">
        <v>3118</v>
      </c>
      <c r="D170" s="0" t="s">
        <v>3150</v>
      </c>
      <c r="E170" s="0" t="s">
        <v>3151</v>
      </c>
      <c r="F170" s="0" t="s">
        <v>2713</v>
      </c>
      <c r="G170" s="0" t="s">
        <v>3152</v>
      </c>
    </row>
    <row customHeight="1" ht="11.25">
      <c r="A171" s="373" t="s">
        <v>16</v>
      </c>
      <c r="B171" s="0" t="s">
        <v>3117</v>
      </c>
      <c r="C171" s="0" t="s">
        <v>3118</v>
      </c>
      <c r="D171" s="0" t="s">
        <v>3153</v>
      </c>
      <c r="E171" s="0" t="s">
        <v>3154</v>
      </c>
      <c r="F171" s="0" t="s">
        <v>2713</v>
      </c>
      <c r="G171" s="0" t="s">
        <v>3155</v>
      </c>
    </row>
    <row customHeight="1" ht="11.25">
      <c r="A172" s="373" t="s">
        <v>16</v>
      </c>
      <c r="B172" s="0" t="s">
        <v>3117</v>
      </c>
      <c r="C172" s="0" t="s">
        <v>3118</v>
      </c>
      <c r="D172" s="0" t="s">
        <v>3156</v>
      </c>
      <c r="E172" s="0" t="s">
        <v>3157</v>
      </c>
      <c r="F172" s="0" t="s">
        <v>2713</v>
      </c>
      <c r="G172" s="0" t="s">
        <v>3158</v>
      </c>
    </row>
    <row customHeight="1" ht="11.25">
      <c r="A173" s="373" t="s">
        <v>16</v>
      </c>
      <c r="B173" s="0" t="s">
        <v>3117</v>
      </c>
      <c r="C173" s="0" t="s">
        <v>3118</v>
      </c>
      <c r="D173" s="0" t="s">
        <v>3159</v>
      </c>
      <c r="E173" s="0" t="s">
        <v>3160</v>
      </c>
      <c r="F173" s="0" t="s">
        <v>2713</v>
      </c>
      <c r="G173" s="0" t="s">
        <v>3161</v>
      </c>
    </row>
    <row customHeight="1" ht="11.25">
      <c r="A174" s="373" t="s">
        <v>16</v>
      </c>
      <c r="B174" s="0" t="s">
        <v>3117</v>
      </c>
      <c r="C174" s="0" t="s">
        <v>3118</v>
      </c>
      <c r="D174" s="0" t="s">
        <v>3162</v>
      </c>
      <c r="E174" s="0" t="s">
        <v>3163</v>
      </c>
      <c r="F174" s="0" t="s">
        <v>2713</v>
      </c>
      <c r="G174" s="0" t="s">
        <v>3164</v>
      </c>
    </row>
    <row customHeight="1" ht="11.25">
      <c r="A175" s="373" t="s">
        <v>16</v>
      </c>
      <c r="B175" s="0" t="s">
        <v>3165</v>
      </c>
      <c r="C175" s="0" t="s">
        <v>3166</v>
      </c>
      <c r="D175" s="0" t="s">
        <v>3167</v>
      </c>
      <c r="E175" s="0" t="s">
        <v>3168</v>
      </c>
      <c r="F175" s="0" t="s">
        <v>2713</v>
      </c>
      <c r="G175" s="0" t="s">
        <v>3169</v>
      </c>
    </row>
    <row customHeight="1" ht="11.25">
      <c r="A176" s="373" t="s">
        <v>16</v>
      </c>
      <c r="B176" s="0" t="s">
        <v>3165</v>
      </c>
      <c r="C176" s="0" t="s">
        <v>3166</v>
      </c>
      <c r="D176" s="0" t="s">
        <v>3170</v>
      </c>
      <c r="E176" s="0" t="s">
        <v>3171</v>
      </c>
      <c r="F176" s="0" t="s">
        <v>2713</v>
      </c>
      <c r="G176" s="0" t="s">
        <v>3172</v>
      </c>
    </row>
    <row customHeight="1" ht="11.25">
      <c r="A177" s="373" t="s">
        <v>16</v>
      </c>
      <c r="B177" s="0" t="s">
        <v>3165</v>
      </c>
      <c r="C177" s="0" t="s">
        <v>3166</v>
      </c>
      <c r="D177" s="0" t="s">
        <v>3173</v>
      </c>
      <c r="E177" s="0" t="s">
        <v>3174</v>
      </c>
      <c r="F177" s="0" t="s">
        <v>2713</v>
      </c>
      <c r="G177" s="0" t="s">
        <v>3175</v>
      </c>
    </row>
    <row customHeight="1" ht="11.25">
      <c r="A178" s="373" t="s">
        <v>16</v>
      </c>
      <c r="B178" s="0" t="s">
        <v>3165</v>
      </c>
      <c r="C178" s="0" t="s">
        <v>3166</v>
      </c>
      <c r="D178" s="0" t="s">
        <v>3176</v>
      </c>
      <c r="E178" s="0" t="s">
        <v>3177</v>
      </c>
      <c r="F178" s="0" t="s">
        <v>2713</v>
      </c>
      <c r="G178" s="0" t="s">
        <v>3178</v>
      </c>
    </row>
    <row customHeight="1" ht="11.25">
      <c r="A179" s="373" t="s">
        <v>16</v>
      </c>
      <c r="B179" s="0" t="s">
        <v>3165</v>
      </c>
      <c r="C179" s="0" t="s">
        <v>3166</v>
      </c>
      <c r="D179" s="0" t="s">
        <v>3179</v>
      </c>
      <c r="E179" s="0" t="s">
        <v>3180</v>
      </c>
      <c r="F179" s="0" t="s">
        <v>2713</v>
      </c>
      <c r="G179" s="0" t="s">
        <v>3181</v>
      </c>
    </row>
    <row customHeight="1" ht="11.25">
      <c r="A180" s="373" t="s">
        <v>16</v>
      </c>
      <c r="B180" s="0" t="s">
        <v>3165</v>
      </c>
      <c r="C180" s="0" t="s">
        <v>3166</v>
      </c>
      <c r="D180" s="0" t="s">
        <v>3182</v>
      </c>
      <c r="E180" s="0" t="s">
        <v>3183</v>
      </c>
      <c r="F180" s="0" t="s">
        <v>2713</v>
      </c>
      <c r="G180" s="0" t="s">
        <v>3184</v>
      </c>
    </row>
    <row customHeight="1" ht="11.25">
      <c r="A181" s="373" t="s">
        <v>16</v>
      </c>
      <c r="B181" s="0" t="s">
        <v>3165</v>
      </c>
      <c r="C181" s="0" t="s">
        <v>3166</v>
      </c>
      <c r="D181" s="0" t="s">
        <v>3185</v>
      </c>
      <c r="E181" s="0" t="s">
        <v>3186</v>
      </c>
      <c r="F181" s="0" t="s">
        <v>2713</v>
      </c>
      <c r="G181" s="0" t="s">
        <v>3187</v>
      </c>
    </row>
    <row customHeight="1" ht="11.25">
      <c r="A182" s="373" t="s">
        <v>16</v>
      </c>
      <c r="B182" s="0" t="s">
        <v>3165</v>
      </c>
      <c r="C182" s="0" t="s">
        <v>3166</v>
      </c>
      <c r="D182" s="0" t="s">
        <v>3165</v>
      </c>
      <c r="E182" s="0" t="s">
        <v>3166</v>
      </c>
      <c r="F182" s="0" t="s">
        <v>2710</v>
      </c>
      <c r="G182" s="0" t="s">
        <v>3188</v>
      </c>
    </row>
    <row customHeight="1" ht="11.25">
      <c r="A183" s="373" t="s">
        <v>16</v>
      </c>
      <c r="B183" s="0" t="s">
        <v>3165</v>
      </c>
      <c r="C183" s="0" t="s">
        <v>3166</v>
      </c>
      <c r="D183" s="0" t="s">
        <v>3189</v>
      </c>
      <c r="E183" s="0" t="s">
        <v>3190</v>
      </c>
      <c r="F183" s="0" t="s">
        <v>2713</v>
      </c>
      <c r="G183" s="0" t="s">
        <v>3191</v>
      </c>
    </row>
    <row customHeight="1" ht="11.25">
      <c r="A184" s="373" t="s">
        <v>16</v>
      </c>
      <c r="B184" s="0" t="s">
        <v>3165</v>
      </c>
      <c r="C184" s="0" t="s">
        <v>3166</v>
      </c>
      <c r="D184" s="0" t="s">
        <v>3192</v>
      </c>
      <c r="E184" s="0" t="s">
        <v>3193</v>
      </c>
      <c r="F184" s="0" t="s">
        <v>2713</v>
      </c>
      <c r="G184" s="0" t="s">
        <v>3194</v>
      </c>
    </row>
    <row customHeight="1" ht="11.25">
      <c r="A185" s="373" t="s">
        <v>16</v>
      </c>
      <c r="B185" s="0" t="s">
        <v>3165</v>
      </c>
      <c r="C185" s="0" t="s">
        <v>3166</v>
      </c>
      <c r="D185" s="0" t="s">
        <v>3195</v>
      </c>
      <c r="E185" s="0" t="s">
        <v>3196</v>
      </c>
      <c r="F185" s="0" t="s">
        <v>2713</v>
      </c>
      <c r="G185" s="0" t="s">
        <v>3197</v>
      </c>
    </row>
    <row customHeight="1" ht="11.25">
      <c r="A186" s="373" t="s">
        <v>16</v>
      </c>
      <c r="B186" s="0" t="s">
        <v>3165</v>
      </c>
      <c r="C186" s="0" t="s">
        <v>3166</v>
      </c>
      <c r="D186" s="0" t="s">
        <v>2815</v>
      </c>
      <c r="E186" s="0" t="s">
        <v>3198</v>
      </c>
      <c r="F186" s="0" t="s">
        <v>2713</v>
      </c>
      <c r="G186" s="0" t="s">
        <v>3199</v>
      </c>
    </row>
    <row customHeight="1" ht="11.25">
      <c r="A187" s="373" t="s">
        <v>16</v>
      </c>
      <c r="B187" s="0" t="s">
        <v>3165</v>
      </c>
      <c r="C187" s="0" t="s">
        <v>3166</v>
      </c>
      <c r="D187" s="0" t="s">
        <v>3200</v>
      </c>
      <c r="E187" s="0" t="s">
        <v>3201</v>
      </c>
      <c r="F187" s="0" t="s">
        <v>2713</v>
      </c>
      <c r="G187" s="0" t="s">
        <v>3202</v>
      </c>
    </row>
    <row customHeight="1" ht="11.25">
      <c r="A188" s="373" t="s">
        <v>16</v>
      </c>
      <c r="B188" s="0" t="s">
        <v>3165</v>
      </c>
      <c r="C188" s="0" t="s">
        <v>3166</v>
      </c>
      <c r="D188" s="0" t="s">
        <v>3203</v>
      </c>
      <c r="E188" s="0" t="s">
        <v>3204</v>
      </c>
      <c r="F188" s="0" t="s">
        <v>2713</v>
      </c>
      <c r="G188" s="0" t="s">
        <v>3205</v>
      </c>
    </row>
    <row customHeight="1" ht="11.25">
      <c r="A189" s="373" t="s">
        <v>16</v>
      </c>
      <c r="B189" s="0" t="s">
        <v>3165</v>
      </c>
      <c r="C189" s="0" t="s">
        <v>3166</v>
      </c>
      <c r="D189" s="0" t="s">
        <v>3206</v>
      </c>
      <c r="E189" s="0" t="s">
        <v>3207</v>
      </c>
      <c r="F189" s="0" t="s">
        <v>2713</v>
      </c>
      <c r="G189" s="0" t="s">
        <v>3208</v>
      </c>
    </row>
    <row customHeight="1" ht="11.25">
      <c r="A190" s="373" t="s">
        <v>16</v>
      </c>
      <c r="B190" s="0" t="s">
        <v>3209</v>
      </c>
      <c r="C190" s="0" t="s">
        <v>3210</v>
      </c>
      <c r="D190" s="0" t="s">
        <v>3211</v>
      </c>
      <c r="E190" s="0" t="s">
        <v>3212</v>
      </c>
      <c r="F190" s="0" t="s">
        <v>2713</v>
      </c>
      <c r="G190" s="0" t="s">
        <v>3213</v>
      </c>
    </row>
    <row customHeight="1" ht="11.25">
      <c r="A191" s="373" t="s">
        <v>16</v>
      </c>
      <c r="B191" s="0" t="s">
        <v>3209</v>
      </c>
      <c r="C191" s="0" t="s">
        <v>3210</v>
      </c>
      <c r="D191" s="0" t="s">
        <v>3214</v>
      </c>
      <c r="E191" s="0" t="s">
        <v>3215</v>
      </c>
      <c r="F191" s="0" t="s">
        <v>2713</v>
      </c>
      <c r="G191" s="0" t="s">
        <v>3216</v>
      </c>
    </row>
    <row customHeight="1" ht="11.25">
      <c r="A192" s="373" t="s">
        <v>16</v>
      </c>
      <c r="B192" s="0" t="s">
        <v>3209</v>
      </c>
      <c r="C192" s="0" t="s">
        <v>3210</v>
      </c>
      <c r="D192" s="0" t="s">
        <v>3217</v>
      </c>
      <c r="E192" s="0" t="s">
        <v>3218</v>
      </c>
      <c r="F192" s="0" t="s">
        <v>2713</v>
      </c>
      <c r="G192" s="0" t="s">
        <v>3219</v>
      </c>
    </row>
    <row customHeight="1" ht="11.25">
      <c r="A193" s="373" t="s">
        <v>16</v>
      </c>
      <c r="B193" s="0" t="s">
        <v>3209</v>
      </c>
      <c r="C193" s="0" t="s">
        <v>3210</v>
      </c>
      <c r="D193" s="0" t="s">
        <v>3220</v>
      </c>
      <c r="E193" s="0" t="s">
        <v>3221</v>
      </c>
      <c r="F193" s="0" t="s">
        <v>2713</v>
      </c>
      <c r="G193" s="0" t="s">
        <v>3222</v>
      </c>
    </row>
    <row customHeight="1" ht="11.25">
      <c r="A194" s="373" t="s">
        <v>16</v>
      </c>
      <c r="B194" s="0" t="s">
        <v>3209</v>
      </c>
      <c r="C194" s="0" t="s">
        <v>3210</v>
      </c>
      <c r="D194" s="0" t="s">
        <v>3223</v>
      </c>
      <c r="E194" s="0" t="s">
        <v>3224</v>
      </c>
      <c r="F194" s="0" t="s">
        <v>2713</v>
      </c>
      <c r="G194" s="0" t="s">
        <v>3225</v>
      </c>
    </row>
    <row customHeight="1" ht="11.25">
      <c r="A195" s="373" t="s">
        <v>16</v>
      </c>
      <c r="B195" s="0" t="s">
        <v>3209</v>
      </c>
      <c r="C195" s="0" t="s">
        <v>3210</v>
      </c>
      <c r="D195" s="0" t="s">
        <v>3226</v>
      </c>
      <c r="E195" s="0" t="s">
        <v>3227</v>
      </c>
      <c r="F195" s="0" t="s">
        <v>2713</v>
      </c>
      <c r="G195" s="0" t="s">
        <v>3228</v>
      </c>
    </row>
    <row customHeight="1" ht="11.25">
      <c r="A196" s="373" t="s">
        <v>16</v>
      </c>
      <c r="B196" s="0" t="s">
        <v>3209</v>
      </c>
      <c r="C196" s="0" t="s">
        <v>3210</v>
      </c>
      <c r="D196" s="0" t="s">
        <v>3229</v>
      </c>
      <c r="E196" s="0" t="s">
        <v>3230</v>
      </c>
      <c r="F196" s="0" t="s">
        <v>2713</v>
      </c>
      <c r="G196" s="0" t="s">
        <v>3231</v>
      </c>
    </row>
    <row customHeight="1" ht="11.25">
      <c r="A197" s="373" t="s">
        <v>16</v>
      </c>
      <c r="B197" s="0" t="s">
        <v>3209</v>
      </c>
      <c r="C197" s="0" t="s">
        <v>3210</v>
      </c>
      <c r="D197" s="0" t="s">
        <v>3025</v>
      </c>
      <c r="E197" s="0" t="s">
        <v>3232</v>
      </c>
      <c r="F197" s="0" t="s">
        <v>2713</v>
      </c>
      <c r="G197" s="0" t="s">
        <v>3233</v>
      </c>
    </row>
    <row customHeight="1" ht="11.25">
      <c r="A198" s="373" t="s">
        <v>16</v>
      </c>
      <c r="B198" s="0" t="s">
        <v>3209</v>
      </c>
      <c r="C198" s="0" t="s">
        <v>3210</v>
      </c>
      <c r="D198" s="0" t="s">
        <v>3234</v>
      </c>
      <c r="E198" s="0" t="s">
        <v>3235</v>
      </c>
      <c r="F198" s="0" t="s">
        <v>2713</v>
      </c>
      <c r="G198" s="0" t="s">
        <v>3236</v>
      </c>
    </row>
    <row customHeight="1" ht="11.25">
      <c r="A199" s="373" t="s">
        <v>16</v>
      </c>
      <c r="B199" s="0" t="s">
        <v>3209</v>
      </c>
      <c r="C199" s="0" t="s">
        <v>3210</v>
      </c>
      <c r="D199" s="0" t="s">
        <v>3209</v>
      </c>
      <c r="E199" s="0" t="s">
        <v>3210</v>
      </c>
      <c r="F199" s="0" t="s">
        <v>2710</v>
      </c>
      <c r="G199" s="0" t="s">
        <v>3237</v>
      </c>
    </row>
    <row customHeight="1" ht="11.25">
      <c r="A200" s="373" t="s">
        <v>16</v>
      </c>
      <c r="B200" s="0" t="s">
        <v>3209</v>
      </c>
      <c r="C200" s="0" t="s">
        <v>3210</v>
      </c>
      <c r="D200" s="0" t="s">
        <v>3238</v>
      </c>
      <c r="E200" s="0" t="s">
        <v>3239</v>
      </c>
      <c r="F200" s="0" t="s">
        <v>2713</v>
      </c>
      <c r="G200" s="0" t="s">
        <v>3240</v>
      </c>
    </row>
    <row customHeight="1" ht="11.25">
      <c r="A201" s="373" t="s">
        <v>16</v>
      </c>
      <c r="B201" s="0" t="s">
        <v>3209</v>
      </c>
      <c r="C201" s="0" t="s">
        <v>3210</v>
      </c>
      <c r="D201" s="0" t="s">
        <v>3241</v>
      </c>
      <c r="E201" s="0" t="s">
        <v>3242</v>
      </c>
      <c r="F201" s="0" t="s">
        <v>2713</v>
      </c>
      <c r="G201" s="0" t="s">
        <v>3243</v>
      </c>
    </row>
    <row customHeight="1" ht="11.25">
      <c r="A202" s="373" t="s">
        <v>16</v>
      </c>
      <c r="B202" s="0" t="s">
        <v>3209</v>
      </c>
      <c r="C202" s="0" t="s">
        <v>3210</v>
      </c>
      <c r="D202" s="0" t="s">
        <v>3244</v>
      </c>
      <c r="E202" s="0" t="s">
        <v>3245</v>
      </c>
      <c r="F202" s="0" t="s">
        <v>2713</v>
      </c>
      <c r="G202" s="0" t="s">
        <v>3246</v>
      </c>
    </row>
    <row customHeight="1" ht="11.25">
      <c r="A203" s="373" t="s">
        <v>16</v>
      </c>
      <c r="B203" s="0" t="s">
        <v>3247</v>
      </c>
      <c r="C203" s="0" t="s">
        <v>3248</v>
      </c>
      <c r="D203" s="0" t="s">
        <v>3249</v>
      </c>
      <c r="E203" s="0" t="s">
        <v>3250</v>
      </c>
      <c r="F203" s="0" t="s">
        <v>2713</v>
      </c>
      <c r="G203" s="0" t="s">
        <v>3251</v>
      </c>
    </row>
    <row customHeight="1" ht="11.25">
      <c r="A204" s="373" t="s">
        <v>16</v>
      </c>
      <c r="B204" s="0" t="s">
        <v>3247</v>
      </c>
      <c r="C204" s="0" t="s">
        <v>3248</v>
      </c>
      <c r="D204" s="0" t="s">
        <v>3252</v>
      </c>
      <c r="E204" s="0" t="s">
        <v>3253</v>
      </c>
      <c r="F204" s="0" t="s">
        <v>2713</v>
      </c>
      <c r="G204" s="0" t="s">
        <v>3254</v>
      </c>
    </row>
    <row customHeight="1" ht="11.25">
      <c r="A205" s="373" t="s">
        <v>16</v>
      </c>
      <c r="B205" s="0" t="s">
        <v>3247</v>
      </c>
      <c r="C205" s="0" t="s">
        <v>3248</v>
      </c>
      <c r="D205" s="0" t="s">
        <v>3255</v>
      </c>
      <c r="E205" s="0" t="s">
        <v>3256</v>
      </c>
      <c r="F205" s="0" t="s">
        <v>2713</v>
      </c>
      <c r="G205" s="0" t="s">
        <v>3257</v>
      </c>
    </row>
    <row customHeight="1" ht="11.25">
      <c r="A206" s="373" t="s">
        <v>16</v>
      </c>
      <c r="B206" s="0" t="s">
        <v>3247</v>
      </c>
      <c r="C206" s="0" t="s">
        <v>3248</v>
      </c>
      <c r="D206" s="0" t="s">
        <v>3258</v>
      </c>
      <c r="E206" s="0" t="s">
        <v>3259</v>
      </c>
      <c r="F206" s="0" t="s">
        <v>2713</v>
      </c>
      <c r="G206" s="0" t="s">
        <v>3260</v>
      </c>
    </row>
    <row customHeight="1" ht="11.25">
      <c r="A207" s="373" t="s">
        <v>16</v>
      </c>
      <c r="B207" s="0" t="s">
        <v>3247</v>
      </c>
      <c r="C207" s="0" t="s">
        <v>3248</v>
      </c>
      <c r="D207" s="0" t="s">
        <v>3261</v>
      </c>
      <c r="E207" s="0" t="s">
        <v>3262</v>
      </c>
      <c r="F207" s="0" t="s">
        <v>2713</v>
      </c>
      <c r="G207" s="0" t="s">
        <v>3263</v>
      </c>
    </row>
    <row customHeight="1" ht="11.25">
      <c r="A208" s="373" t="s">
        <v>16</v>
      </c>
      <c r="B208" s="0" t="s">
        <v>3247</v>
      </c>
      <c r="C208" s="0" t="s">
        <v>3248</v>
      </c>
      <c r="D208" s="0" t="s">
        <v>3264</v>
      </c>
      <c r="E208" s="0" t="s">
        <v>3265</v>
      </c>
      <c r="F208" s="0" t="s">
        <v>2713</v>
      </c>
      <c r="G208" s="0" t="s">
        <v>3266</v>
      </c>
    </row>
    <row customHeight="1" ht="11.25">
      <c r="A209" s="373" t="s">
        <v>16</v>
      </c>
      <c r="B209" s="0" t="s">
        <v>3247</v>
      </c>
      <c r="C209" s="0" t="s">
        <v>3248</v>
      </c>
      <c r="D209" s="0" t="s">
        <v>3267</v>
      </c>
      <c r="E209" s="0" t="s">
        <v>3268</v>
      </c>
      <c r="F209" s="0" t="s">
        <v>2713</v>
      </c>
      <c r="G209" s="0" t="s">
        <v>3269</v>
      </c>
    </row>
    <row customHeight="1" ht="11.25">
      <c r="A210" s="373" t="s">
        <v>16</v>
      </c>
      <c r="B210" s="0" t="s">
        <v>3247</v>
      </c>
      <c r="C210" s="0" t="s">
        <v>3248</v>
      </c>
      <c r="D210" s="0" t="s">
        <v>3270</v>
      </c>
      <c r="E210" s="0" t="s">
        <v>3271</v>
      </c>
      <c r="F210" s="0" t="s">
        <v>2713</v>
      </c>
      <c r="G210" s="0" t="s">
        <v>3272</v>
      </c>
    </row>
    <row customHeight="1" ht="11.25">
      <c r="A211" s="373" t="s">
        <v>16</v>
      </c>
      <c r="B211" s="0" t="s">
        <v>3247</v>
      </c>
      <c r="C211" s="0" t="s">
        <v>3248</v>
      </c>
      <c r="D211" s="0" t="s">
        <v>3273</v>
      </c>
      <c r="E211" s="0" t="s">
        <v>3274</v>
      </c>
      <c r="F211" s="0" t="s">
        <v>2713</v>
      </c>
      <c r="G211" s="0" t="s">
        <v>3275</v>
      </c>
    </row>
    <row customHeight="1" ht="11.25">
      <c r="A212" s="373" t="s">
        <v>16</v>
      </c>
      <c r="B212" s="0" t="s">
        <v>3247</v>
      </c>
      <c r="C212" s="0" t="s">
        <v>3248</v>
      </c>
      <c r="D212" s="0" t="s">
        <v>3276</v>
      </c>
      <c r="E212" s="0" t="s">
        <v>3277</v>
      </c>
      <c r="F212" s="0" t="s">
        <v>2713</v>
      </c>
      <c r="G212" s="0" t="s">
        <v>3278</v>
      </c>
    </row>
    <row customHeight="1" ht="11.25">
      <c r="A213" s="373" t="s">
        <v>16</v>
      </c>
      <c r="B213" s="0" t="s">
        <v>3247</v>
      </c>
      <c r="C213" s="0" t="s">
        <v>3248</v>
      </c>
      <c r="D213" s="0" t="s">
        <v>3247</v>
      </c>
      <c r="E213" s="0" t="s">
        <v>3248</v>
      </c>
      <c r="F213" s="0" t="s">
        <v>2710</v>
      </c>
      <c r="G213" s="0" t="s">
        <v>3279</v>
      </c>
    </row>
    <row customHeight="1" ht="11.25">
      <c r="A214" s="373" t="s">
        <v>16</v>
      </c>
      <c r="B214" s="0" t="s">
        <v>3247</v>
      </c>
      <c r="C214" s="0" t="s">
        <v>3248</v>
      </c>
      <c r="D214" s="0" t="s">
        <v>3280</v>
      </c>
      <c r="E214" s="0" t="s">
        <v>3281</v>
      </c>
      <c r="F214" s="0" t="s">
        <v>2713</v>
      </c>
      <c r="G214" s="0" t="s">
        <v>3282</v>
      </c>
    </row>
    <row customHeight="1" ht="11.25">
      <c r="A215" s="373" t="s">
        <v>16</v>
      </c>
      <c r="B215" s="0" t="s">
        <v>3247</v>
      </c>
      <c r="C215" s="0" t="s">
        <v>3248</v>
      </c>
      <c r="D215" s="0" t="s">
        <v>3283</v>
      </c>
      <c r="E215" s="0" t="s">
        <v>3284</v>
      </c>
      <c r="F215" s="0" t="s">
        <v>2713</v>
      </c>
      <c r="G215" s="0" t="s">
        <v>3285</v>
      </c>
    </row>
    <row customHeight="1" ht="11.25">
      <c r="A216" s="373" t="s">
        <v>16</v>
      </c>
      <c r="B216" s="0" t="s">
        <v>3247</v>
      </c>
      <c r="C216" s="0" t="s">
        <v>3248</v>
      </c>
      <c r="D216" s="0" t="s">
        <v>3286</v>
      </c>
      <c r="E216" s="0" t="s">
        <v>3287</v>
      </c>
      <c r="F216" s="0" t="s">
        <v>2713</v>
      </c>
      <c r="G216" s="0" t="s">
        <v>3288</v>
      </c>
    </row>
    <row customHeight="1" ht="11.25">
      <c r="A217" s="373" t="s">
        <v>16</v>
      </c>
      <c r="B217" s="0" t="s">
        <v>3247</v>
      </c>
      <c r="C217" s="0" t="s">
        <v>3248</v>
      </c>
      <c r="D217" s="0" t="s">
        <v>3289</v>
      </c>
      <c r="E217" s="0" t="s">
        <v>3290</v>
      </c>
      <c r="F217" s="0" t="s">
        <v>2713</v>
      </c>
      <c r="G217" s="0" t="s">
        <v>3291</v>
      </c>
    </row>
    <row customHeight="1" ht="11.25">
      <c r="A218" s="373" t="s">
        <v>16</v>
      </c>
      <c r="B218" s="0" t="s">
        <v>3247</v>
      </c>
      <c r="C218" s="0" t="s">
        <v>3248</v>
      </c>
      <c r="D218" s="0" t="s">
        <v>3292</v>
      </c>
      <c r="E218" s="0" t="s">
        <v>3293</v>
      </c>
      <c r="F218" s="0" t="s">
        <v>2713</v>
      </c>
      <c r="G218" s="0" t="s">
        <v>3294</v>
      </c>
    </row>
    <row customHeight="1" ht="11.25">
      <c r="A219" s="373" t="s">
        <v>16</v>
      </c>
      <c r="B219" s="0" t="s">
        <v>3247</v>
      </c>
      <c r="C219" s="0" t="s">
        <v>3248</v>
      </c>
      <c r="D219" s="0" t="s">
        <v>3295</v>
      </c>
      <c r="E219" s="0" t="s">
        <v>3296</v>
      </c>
      <c r="F219" s="0" t="s">
        <v>2713</v>
      </c>
      <c r="G219" s="0" t="s">
        <v>3297</v>
      </c>
    </row>
    <row customHeight="1" ht="11.25">
      <c r="A220" s="373" t="s">
        <v>16</v>
      </c>
      <c r="B220" s="0" t="s">
        <v>3247</v>
      </c>
      <c r="C220" s="0" t="s">
        <v>3248</v>
      </c>
      <c r="D220" s="0" t="s">
        <v>3298</v>
      </c>
      <c r="E220" s="0" t="s">
        <v>3299</v>
      </c>
      <c r="F220" s="0" t="s">
        <v>2718</v>
      </c>
      <c r="G220" s="0" t="s">
        <v>3300</v>
      </c>
    </row>
    <row customHeight="1" ht="11.25">
      <c r="A221" s="373" t="s">
        <v>16</v>
      </c>
      <c r="B221" s="0" t="s">
        <v>3301</v>
      </c>
      <c r="C221" s="0" t="s">
        <v>3302</v>
      </c>
      <c r="D221" s="0" t="s">
        <v>3303</v>
      </c>
      <c r="E221" s="0" t="s">
        <v>3304</v>
      </c>
      <c r="F221" s="0" t="s">
        <v>2713</v>
      </c>
      <c r="G221" s="0" t="s">
        <v>3305</v>
      </c>
    </row>
    <row customHeight="1" ht="11.25">
      <c r="A222" s="373" t="s">
        <v>16</v>
      </c>
      <c r="B222" s="0" t="s">
        <v>3301</v>
      </c>
      <c r="C222" s="0" t="s">
        <v>3302</v>
      </c>
      <c r="D222" s="0" t="s">
        <v>3306</v>
      </c>
      <c r="E222" s="0" t="s">
        <v>3307</v>
      </c>
      <c r="F222" s="0" t="s">
        <v>2713</v>
      </c>
      <c r="G222" s="0" t="s">
        <v>3308</v>
      </c>
    </row>
    <row customHeight="1" ht="11.25">
      <c r="A223" s="373" t="s">
        <v>16</v>
      </c>
      <c r="B223" s="0" t="s">
        <v>3301</v>
      </c>
      <c r="C223" s="0" t="s">
        <v>3302</v>
      </c>
      <c r="D223" s="0" t="s">
        <v>3309</v>
      </c>
      <c r="E223" s="0" t="s">
        <v>3310</v>
      </c>
      <c r="F223" s="0" t="s">
        <v>2713</v>
      </c>
      <c r="G223" s="0" t="s">
        <v>3311</v>
      </c>
    </row>
    <row customHeight="1" ht="11.25">
      <c r="A224" s="373" t="s">
        <v>16</v>
      </c>
      <c r="B224" s="0" t="s">
        <v>3301</v>
      </c>
      <c r="C224" s="0" t="s">
        <v>3302</v>
      </c>
      <c r="D224" s="0" t="s">
        <v>3312</v>
      </c>
      <c r="E224" s="0" t="s">
        <v>3313</v>
      </c>
      <c r="F224" s="0" t="s">
        <v>2713</v>
      </c>
      <c r="G224" s="0" t="s">
        <v>3314</v>
      </c>
    </row>
    <row customHeight="1" ht="11.25">
      <c r="A225" s="373" t="s">
        <v>16</v>
      </c>
      <c r="B225" s="0" t="s">
        <v>3301</v>
      </c>
      <c r="C225" s="0" t="s">
        <v>3302</v>
      </c>
      <c r="D225" s="0" t="s">
        <v>3315</v>
      </c>
      <c r="E225" s="0" t="s">
        <v>3316</v>
      </c>
      <c r="F225" s="0" t="s">
        <v>2713</v>
      </c>
      <c r="G225" s="0" t="s">
        <v>3317</v>
      </c>
    </row>
    <row customHeight="1" ht="11.25">
      <c r="A226" s="373" t="s">
        <v>16</v>
      </c>
      <c r="B226" s="0" t="s">
        <v>3301</v>
      </c>
      <c r="C226" s="0" t="s">
        <v>3302</v>
      </c>
      <c r="D226" s="0" t="s">
        <v>3318</v>
      </c>
      <c r="E226" s="0" t="s">
        <v>3319</v>
      </c>
      <c r="F226" s="0" t="s">
        <v>2713</v>
      </c>
      <c r="G226" s="0" t="s">
        <v>3320</v>
      </c>
    </row>
    <row customHeight="1" ht="11.25">
      <c r="A227" s="373" t="s">
        <v>16</v>
      </c>
      <c r="B227" s="0" t="s">
        <v>3301</v>
      </c>
      <c r="C227" s="0" t="s">
        <v>3302</v>
      </c>
      <c r="D227" s="0" t="s">
        <v>3321</v>
      </c>
      <c r="E227" s="0" t="s">
        <v>3322</v>
      </c>
      <c r="F227" s="0" t="s">
        <v>2713</v>
      </c>
      <c r="G227" s="0" t="s">
        <v>3323</v>
      </c>
    </row>
    <row customHeight="1" ht="11.25">
      <c r="A228" s="373" t="s">
        <v>16</v>
      </c>
      <c r="B228" s="0" t="s">
        <v>3301</v>
      </c>
      <c r="C228" s="0" t="s">
        <v>3302</v>
      </c>
      <c r="D228" s="0" t="s">
        <v>3324</v>
      </c>
      <c r="E228" s="0" t="s">
        <v>3325</v>
      </c>
      <c r="F228" s="0" t="s">
        <v>2713</v>
      </c>
      <c r="G228" s="0" t="s">
        <v>3326</v>
      </c>
    </row>
    <row customHeight="1" ht="11.25">
      <c r="A229" s="373" t="s">
        <v>16</v>
      </c>
      <c r="B229" s="0" t="s">
        <v>3301</v>
      </c>
      <c r="C229" s="0" t="s">
        <v>3302</v>
      </c>
      <c r="D229" s="0" t="s">
        <v>3327</v>
      </c>
      <c r="E229" s="0" t="s">
        <v>3328</v>
      </c>
      <c r="F229" s="0" t="s">
        <v>2713</v>
      </c>
      <c r="G229" s="0" t="s">
        <v>3329</v>
      </c>
    </row>
    <row customHeight="1" ht="11.25">
      <c r="A230" s="373" t="s">
        <v>16</v>
      </c>
      <c r="B230" s="0" t="s">
        <v>3301</v>
      </c>
      <c r="C230" s="0" t="s">
        <v>3302</v>
      </c>
      <c r="D230" s="0" t="s">
        <v>3301</v>
      </c>
      <c r="E230" s="0" t="s">
        <v>3302</v>
      </c>
      <c r="F230" s="0" t="s">
        <v>2710</v>
      </c>
      <c r="G230" s="0" t="s">
        <v>3330</v>
      </c>
    </row>
    <row customHeight="1" ht="11.25">
      <c r="A231" s="373" t="s">
        <v>16</v>
      </c>
      <c r="B231" s="0" t="s">
        <v>3301</v>
      </c>
      <c r="C231" s="0" t="s">
        <v>3302</v>
      </c>
      <c r="D231" s="0" t="s">
        <v>3331</v>
      </c>
      <c r="E231" s="0" t="s">
        <v>3332</v>
      </c>
      <c r="F231" s="0" t="s">
        <v>2713</v>
      </c>
      <c r="G231" s="0" t="s">
        <v>3333</v>
      </c>
    </row>
    <row customHeight="1" ht="11.25">
      <c r="A232" s="373" t="s">
        <v>16</v>
      </c>
      <c r="B232" s="0" t="s">
        <v>3301</v>
      </c>
      <c r="C232" s="0" t="s">
        <v>3302</v>
      </c>
      <c r="D232" s="0" t="s">
        <v>3334</v>
      </c>
      <c r="E232" s="0" t="s">
        <v>3335</v>
      </c>
      <c r="F232" s="0" t="s">
        <v>2713</v>
      </c>
      <c r="G232" s="0" t="s">
        <v>3336</v>
      </c>
    </row>
    <row customHeight="1" ht="11.25">
      <c r="A233" s="373" t="s">
        <v>16</v>
      </c>
      <c r="B233" s="0" t="s">
        <v>3337</v>
      </c>
      <c r="C233" s="0" t="s">
        <v>3338</v>
      </c>
      <c r="D233" s="0" t="s">
        <v>3339</v>
      </c>
      <c r="E233" s="0" t="s">
        <v>3340</v>
      </c>
      <c r="F233" s="0" t="s">
        <v>2713</v>
      </c>
      <c r="G233" s="0" t="s">
        <v>3341</v>
      </c>
    </row>
    <row customHeight="1" ht="11.25">
      <c r="A234" s="373" t="s">
        <v>16</v>
      </c>
      <c r="B234" s="0" t="s">
        <v>3337</v>
      </c>
      <c r="C234" s="0" t="s">
        <v>3338</v>
      </c>
      <c r="D234" s="0" t="s">
        <v>2806</v>
      </c>
      <c r="E234" s="0" t="s">
        <v>3342</v>
      </c>
      <c r="F234" s="0" t="s">
        <v>2713</v>
      </c>
      <c r="G234" s="0" t="s">
        <v>3343</v>
      </c>
    </row>
    <row customHeight="1" ht="11.25">
      <c r="A235" s="373" t="s">
        <v>16</v>
      </c>
      <c r="B235" s="0" t="s">
        <v>3337</v>
      </c>
      <c r="C235" s="0" t="s">
        <v>3338</v>
      </c>
      <c r="D235" s="0" t="s">
        <v>3344</v>
      </c>
      <c r="E235" s="0" t="s">
        <v>3345</v>
      </c>
      <c r="F235" s="0" t="s">
        <v>2713</v>
      </c>
      <c r="G235" s="0" t="s">
        <v>3346</v>
      </c>
    </row>
    <row customHeight="1" ht="11.25">
      <c r="A236" s="373" t="s">
        <v>16</v>
      </c>
      <c r="B236" s="0" t="s">
        <v>3337</v>
      </c>
      <c r="C236" s="0" t="s">
        <v>3338</v>
      </c>
      <c r="D236" s="0" t="s">
        <v>3347</v>
      </c>
      <c r="E236" s="0" t="s">
        <v>3348</v>
      </c>
      <c r="F236" s="0" t="s">
        <v>2713</v>
      </c>
      <c r="G236" s="0" t="s">
        <v>3349</v>
      </c>
    </row>
    <row customHeight="1" ht="11.25">
      <c r="A237" s="373" t="s">
        <v>16</v>
      </c>
      <c r="B237" s="0" t="s">
        <v>3337</v>
      </c>
      <c r="C237" s="0" t="s">
        <v>3338</v>
      </c>
      <c r="D237" s="0" t="s">
        <v>3350</v>
      </c>
      <c r="E237" s="0" t="s">
        <v>3351</v>
      </c>
      <c r="F237" s="0" t="s">
        <v>2713</v>
      </c>
      <c r="G237" s="0" t="s">
        <v>3352</v>
      </c>
    </row>
    <row customHeight="1" ht="11.25">
      <c r="A238" s="373" t="s">
        <v>16</v>
      </c>
      <c r="B238" s="0" t="s">
        <v>3337</v>
      </c>
      <c r="C238" s="0" t="s">
        <v>3338</v>
      </c>
      <c r="D238" s="0" t="s">
        <v>3353</v>
      </c>
      <c r="E238" s="0" t="s">
        <v>3354</v>
      </c>
      <c r="F238" s="0" t="s">
        <v>2713</v>
      </c>
      <c r="G238" s="0" t="s">
        <v>3355</v>
      </c>
    </row>
    <row customHeight="1" ht="11.25">
      <c r="A239" s="373" t="s">
        <v>16</v>
      </c>
      <c r="B239" s="0" t="s">
        <v>3337</v>
      </c>
      <c r="C239" s="0" t="s">
        <v>3338</v>
      </c>
      <c r="D239" s="0" t="s">
        <v>3337</v>
      </c>
      <c r="E239" s="0" t="s">
        <v>3338</v>
      </c>
      <c r="F239" s="0" t="s">
        <v>2710</v>
      </c>
      <c r="G239" s="0" t="s">
        <v>3356</v>
      </c>
    </row>
    <row customHeight="1" ht="11.25">
      <c r="A240" s="373" t="s">
        <v>16</v>
      </c>
      <c r="B240" s="0" t="s">
        <v>3337</v>
      </c>
      <c r="C240" s="0" t="s">
        <v>3338</v>
      </c>
      <c r="D240" s="0" t="s">
        <v>3357</v>
      </c>
      <c r="E240" s="0" t="s">
        <v>3358</v>
      </c>
      <c r="F240" s="0" t="s">
        <v>2718</v>
      </c>
      <c r="G240" s="0" t="s">
        <v>3359</v>
      </c>
    </row>
    <row customHeight="1" ht="11.25">
      <c r="A241" s="373" t="s">
        <v>16</v>
      </c>
      <c r="B241" s="0" t="s">
        <v>3360</v>
      </c>
      <c r="C241" s="0" t="s">
        <v>3361</v>
      </c>
      <c r="D241" s="0" t="s">
        <v>3362</v>
      </c>
      <c r="E241" s="0" t="s">
        <v>3363</v>
      </c>
      <c r="F241" s="0" t="s">
        <v>2713</v>
      </c>
      <c r="G241" s="0" t="s">
        <v>3364</v>
      </c>
    </row>
    <row customHeight="1" ht="11.25">
      <c r="A242" s="373" t="s">
        <v>16</v>
      </c>
      <c r="B242" s="0" t="s">
        <v>3360</v>
      </c>
      <c r="C242" s="0" t="s">
        <v>3361</v>
      </c>
      <c r="D242" s="0" t="s">
        <v>3365</v>
      </c>
      <c r="E242" s="0" t="s">
        <v>3366</v>
      </c>
      <c r="F242" s="0" t="s">
        <v>2713</v>
      </c>
      <c r="G242" s="0" t="s">
        <v>3367</v>
      </c>
    </row>
    <row customHeight="1" ht="11.25">
      <c r="A243" s="373" t="s">
        <v>16</v>
      </c>
      <c r="B243" s="0" t="s">
        <v>3360</v>
      </c>
      <c r="C243" s="0" t="s">
        <v>3361</v>
      </c>
      <c r="D243" s="0" t="s">
        <v>3135</v>
      </c>
      <c r="E243" s="0" t="s">
        <v>3368</v>
      </c>
      <c r="F243" s="0" t="s">
        <v>2713</v>
      </c>
      <c r="G243" s="0" t="s">
        <v>3369</v>
      </c>
    </row>
    <row customHeight="1" ht="11.25">
      <c r="A244" s="373" t="s">
        <v>16</v>
      </c>
      <c r="B244" s="0" t="s">
        <v>3360</v>
      </c>
      <c r="C244" s="0" t="s">
        <v>3361</v>
      </c>
      <c r="D244" s="0" t="s">
        <v>3370</v>
      </c>
      <c r="E244" s="0" t="s">
        <v>3371</v>
      </c>
      <c r="F244" s="0" t="s">
        <v>2713</v>
      </c>
      <c r="G244" s="0" t="s">
        <v>3372</v>
      </c>
    </row>
    <row customHeight="1" ht="11.25">
      <c r="A245" s="373" t="s">
        <v>16</v>
      </c>
      <c r="B245" s="0" t="s">
        <v>3360</v>
      </c>
      <c r="C245" s="0" t="s">
        <v>3361</v>
      </c>
      <c r="D245" s="0" t="s">
        <v>3373</v>
      </c>
      <c r="E245" s="0" t="s">
        <v>3374</v>
      </c>
      <c r="F245" s="0" t="s">
        <v>2713</v>
      </c>
      <c r="G245" s="0" t="s">
        <v>3375</v>
      </c>
    </row>
    <row customHeight="1" ht="11.25">
      <c r="A246" s="373" t="s">
        <v>16</v>
      </c>
      <c r="B246" s="0" t="s">
        <v>3360</v>
      </c>
      <c r="C246" s="0" t="s">
        <v>3361</v>
      </c>
      <c r="D246" s="0" t="s">
        <v>3376</v>
      </c>
      <c r="E246" s="0" t="s">
        <v>3377</v>
      </c>
      <c r="F246" s="0" t="s">
        <v>2713</v>
      </c>
      <c r="G246" s="0" t="s">
        <v>3378</v>
      </c>
    </row>
    <row customHeight="1" ht="11.25">
      <c r="A247" s="373" t="s">
        <v>16</v>
      </c>
      <c r="B247" s="0" t="s">
        <v>3360</v>
      </c>
      <c r="C247" s="0" t="s">
        <v>3361</v>
      </c>
      <c r="D247" s="0" t="s">
        <v>3360</v>
      </c>
      <c r="E247" s="0" t="s">
        <v>3361</v>
      </c>
      <c r="F247" s="0" t="s">
        <v>2710</v>
      </c>
      <c r="G247" s="0" t="s">
        <v>3379</v>
      </c>
    </row>
    <row customHeight="1" ht="11.25">
      <c r="A248" s="373" t="s">
        <v>16</v>
      </c>
      <c r="B248" s="0" t="s">
        <v>3360</v>
      </c>
      <c r="C248" s="0" t="s">
        <v>3361</v>
      </c>
      <c r="D248" s="0" t="s">
        <v>3380</v>
      </c>
      <c r="E248" s="0" t="s">
        <v>3381</v>
      </c>
      <c r="F248" s="0" t="s">
        <v>2713</v>
      </c>
      <c r="G248" s="0" t="s">
        <v>3382</v>
      </c>
    </row>
    <row customHeight="1" ht="11.25">
      <c r="A249" s="373" t="s">
        <v>16</v>
      </c>
      <c r="B249" s="0" t="s">
        <v>3360</v>
      </c>
      <c r="C249" s="0" t="s">
        <v>3361</v>
      </c>
      <c r="D249" s="0" t="s">
        <v>3383</v>
      </c>
      <c r="E249" s="0" t="s">
        <v>3384</v>
      </c>
      <c r="F249" s="0" t="s">
        <v>2713</v>
      </c>
      <c r="G249" s="0" t="s">
        <v>3385</v>
      </c>
    </row>
    <row customHeight="1" ht="11.25">
      <c r="A250" s="373" t="s">
        <v>16</v>
      </c>
      <c r="B250" s="0" t="s">
        <v>3386</v>
      </c>
      <c r="C250" s="0" t="s">
        <v>3387</v>
      </c>
      <c r="D250" s="0" t="s">
        <v>3388</v>
      </c>
      <c r="E250" s="0" t="s">
        <v>3389</v>
      </c>
      <c r="F250" s="0" t="s">
        <v>2713</v>
      </c>
      <c r="G250" s="0" t="s">
        <v>3390</v>
      </c>
    </row>
    <row customHeight="1" ht="11.25">
      <c r="A251" s="373" t="s">
        <v>16</v>
      </c>
      <c r="B251" s="0" t="s">
        <v>3386</v>
      </c>
      <c r="C251" s="0" t="s">
        <v>3387</v>
      </c>
      <c r="D251" s="0" t="s">
        <v>3391</v>
      </c>
      <c r="E251" s="0" t="s">
        <v>3392</v>
      </c>
      <c r="F251" s="0" t="s">
        <v>2713</v>
      </c>
      <c r="G251" s="0" t="s">
        <v>3393</v>
      </c>
    </row>
    <row customHeight="1" ht="11.25">
      <c r="A252" s="373" t="s">
        <v>16</v>
      </c>
      <c r="B252" s="0" t="s">
        <v>3386</v>
      </c>
      <c r="C252" s="0" t="s">
        <v>3387</v>
      </c>
      <c r="D252" s="0" t="s">
        <v>3394</v>
      </c>
      <c r="E252" s="0" t="s">
        <v>3395</v>
      </c>
      <c r="F252" s="0" t="s">
        <v>2713</v>
      </c>
      <c r="G252" s="0" t="s">
        <v>3396</v>
      </c>
    </row>
    <row customHeight="1" ht="11.25">
      <c r="A253" s="373" t="s">
        <v>16</v>
      </c>
      <c r="B253" s="0" t="s">
        <v>3386</v>
      </c>
      <c r="C253" s="0" t="s">
        <v>3387</v>
      </c>
      <c r="D253" s="0" t="s">
        <v>2904</v>
      </c>
      <c r="E253" s="0" t="s">
        <v>3397</v>
      </c>
      <c r="F253" s="0" t="s">
        <v>2713</v>
      </c>
      <c r="G253" s="0" t="s">
        <v>3398</v>
      </c>
    </row>
    <row customHeight="1" ht="11.25">
      <c r="A254" s="373" t="s">
        <v>16</v>
      </c>
      <c r="B254" s="0" t="s">
        <v>3386</v>
      </c>
      <c r="C254" s="0" t="s">
        <v>3387</v>
      </c>
      <c r="D254" s="0" t="s">
        <v>3399</v>
      </c>
      <c r="E254" s="0" t="s">
        <v>3400</v>
      </c>
      <c r="F254" s="0" t="s">
        <v>2713</v>
      </c>
      <c r="G254" s="0" t="s">
        <v>3401</v>
      </c>
    </row>
    <row customHeight="1" ht="11.25">
      <c r="A255" s="373" t="s">
        <v>16</v>
      </c>
      <c r="B255" s="0" t="s">
        <v>3386</v>
      </c>
      <c r="C255" s="0" t="s">
        <v>3387</v>
      </c>
      <c r="D255" s="0" t="s">
        <v>3402</v>
      </c>
      <c r="E255" s="0" t="s">
        <v>3403</v>
      </c>
      <c r="F255" s="0" t="s">
        <v>2713</v>
      </c>
      <c r="G255" s="0" t="s">
        <v>3404</v>
      </c>
    </row>
    <row customHeight="1" ht="11.25">
      <c r="A256" s="373" t="s">
        <v>16</v>
      </c>
      <c r="B256" s="0" t="s">
        <v>3386</v>
      </c>
      <c r="C256" s="0" t="s">
        <v>3387</v>
      </c>
      <c r="D256" s="0" t="s">
        <v>3405</v>
      </c>
      <c r="E256" s="0" t="s">
        <v>3406</v>
      </c>
      <c r="F256" s="0" t="s">
        <v>2713</v>
      </c>
      <c r="G256" s="0" t="s">
        <v>3407</v>
      </c>
    </row>
    <row customHeight="1" ht="11.25">
      <c r="A257" s="373" t="s">
        <v>16</v>
      </c>
      <c r="B257" s="0" t="s">
        <v>3386</v>
      </c>
      <c r="C257" s="0" t="s">
        <v>3387</v>
      </c>
      <c r="D257" s="0" t="s">
        <v>3408</v>
      </c>
      <c r="E257" s="0" t="s">
        <v>3409</v>
      </c>
      <c r="F257" s="0" t="s">
        <v>2713</v>
      </c>
      <c r="G257" s="0" t="s">
        <v>3410</v>
      </c>
    </row>
    <row customHeight="1" ht="11.25">
      <c r="A258" s="373" t="s">
        <v>16</v>
      </c>
      <c r="B258" s="0" t="s">
        <v>3386</v>
      </c>
      <c r="C258" s="0" t="s">
        <v>3387</v>
      </c>
      <c r="D258" s="0" t="s">
        <v>3411</v>
      </c>
      <c r="E258" s="0" t="s">
        <v>3412</v>
      </c>
      <c r="F258" s="0" t="s">
        <v>2713</v>
      </c>
      <c r="G258" s="0" t="s">
        <v>3413</v>
      </c>
    </row>
    <row customHeight="1" ht="11.25">
      <c r="A259" s="373" t="s">
        <v>16</v>
      </c>
      <c r="B259" s="0" t="s">
        <v>3386</v>
      </c>
      <c r="C259" s="0" t="s">
        <v>3387</v>
      </c>
      <c r="D259" s="0" t="s">
        <v>3414</v>
      </c>
      <c r="E259" s="0" t="s">
        <v>3415</v>
      </c>
      <c r="F259" s="0" t="s">
        <v>2713</v>
      </c>
      <c r="G259" s="0" t="s">
        <v>3416</v>
      </c>
    </row>
    <row customHeight="1" ht="11.25">
      <c r="A260" s="373" t="s">
        <v>16</v>
      </c>
      <c r="B260" s="0" t="s">
        <v>3386</v>
      </c>
      <c r="C260" s="0" t="s">
        <v>3387</v>
      </c>
      <c r="D260" s="0" t="s">
        <v>3386</v>
      </c>
      <c r="E260" s="0" t="s">
        <v>3387</v>
      </c>
      <c r="F260" s="0" t="s">
        <v>2710</v>
      </c>
      <c r="G260" s="0" t="s">
        <v>3417</v>
      </c>
    </row>
    <row customHeight="1" ht="11.25">
      <c r="A261" s="373" t="s">
        <v>16</v>
      </c>
      <c r="B261" s="0" t="s">
        <v>3386</v>
      </c>
      <c r="C261" s="0" t="s">
        <v>3387</v>
      </c>
      <c r="D261" s="0" t="s">
        <v>3418</v>
      </c>
      <c r="E261" s="0" t="s">
        <v>3419</v>
      </c>
      <c r="F261" s="0" t="s">
        <v>2741</v>
      </c>
      <c r="G261" s="0" t="s">
        <v>3420</v>
      </c>
    </row>
    <row customHeight="1" ht="11.25">
      <c r="A262" s="373" t="s">
        <v>16</v>
      </c>
      <c r="B262" s="0" t="s">
        <v>3386</v>
      </c>
      <c r="C262" s="0" t="s">
        <v>3387</v>
      </c>
      <c r="D262" s="0" t="s">
        <v>3421</v>
      </c>
      <c r="E262" s="0" t="s">
        <v>3422</v>
      </c>
      <c r="F262" s="0" t="s">
        <v>2713</v>
      </c>
      <c r="G262" s="0" t="s">
        <v>3423</v>
      </c>
    </row>
    <row customHeight="1" ht="11.25">
      <c r="A263" s="373" t="s">
        <v>16</v>
      </c>
      <c r="B263" s="0" t="s">
        <v>3424</v>
      </c>
      <c r="C263" s="0" t="s">
        <v>3425</v>
      </c>
      <c r="D263" s="0" t="s">
        <v>3426</v>
      </c>
      <c r="E263" s="0" t="s">
        <v>3427</v>
      </c>
      <c r="F263" s="0" t="s">
        <v>2713</v>
      </c>
      <c r="G263" s="0" t="s">
        <v>3428</v>
      </c>
    </row>
    <row customHeight="1" ht="11.25">
      <c r="A264" s="373" t="s">
        <v>16</v>
      </c>
      <c r="B264" s="0" t="s">
        <v>3424</v>
      </c>
      <c r="C264" s="0" t="s">
        <v>3425</v>
      </c>
      <c r="D264" s="0" t="s">
        <v>3429</v>
      </c>
      <c r="E264" s="0" t="s">
        <v>3430</v>
      </c>
      <c r="F264" s="0" t="s">
        <v>2713</v>
      </c>
      <c r="G264" s="0" t="s">
        <v>3431</v>
      </c>
    </row>
    <row customHeight="1" ht="11.25">
      <c r="A265" s="373" t="s">
        <v>16</v>
      </c>
      <c r="B265" s="0" t="s">
        <v>3424</v>
      </c>
      <c r="C265" s="0" t="s">
        <v>3425</v>
      </c>
      <c r="D265" s="0" t="s">
        <v>3432</v>
      </c>
      <c r="E265" s="0" t="s">
        <v>3433</v>
      </c>
      <c r="F265" s="0" t="s">
        <v>2713</v>
      </c>
      <c r="G265" s="0" t="s">
        <v>3434</v>
      </c>
    </row>
    <row customHeight="1" ht="11.25">
      <c r="A266" s="373" t="s">
        <v>16</v>
      </c>
      <c r="B266" s="0" t="s">
        <v>3424</v>
      </c>
      <c r="C266" s="0" t="s">
        <v>3425</v>
      </c>
      <c r="D266" s="0" t="s">
        <v>3435</v>
      </c>
      <c r="E266" s="0" t="s">
        <v>3436</v>
      </c>
      <c r="F266" s="0" t="s">
        <v>2713</v>
      </c>
      <c r="G266" s="0" t="s">
        <v>3437</v>
      </c>
    </row>
    <row customHeight="1" ht="11.25">
      <c r="A267" s="373" t="s">
        <v>16</v>
      </c>
      <c r="B267" s="0" t="s">
        <v>3424</v>
      </c>
      <c r="C267" s="0" t="s">
        <v>3425</v>
      </c>
      <c r="D267" s="0" t="s">
        <v>3438</v>
      </c>
      <c r="E267" s="0" t="s">
        <v>3439</v>
      </c>
      <c r="F267" s="0" t="s">
        <v>2741</v>
      </c>
      <c r="G267" s="0" t="s">
        <v>3440</v>
      </c>
    </row>
    <row customHeight="1" ht="11.25">
      <c r="A268" s="373" t="s">
        <v>16</v>
      </c>
      <c r="B268" s="0" t="s">
        <v>3424</v>
      </c>
      <c r="C268" s="0" t="s">
        <v>3425</v>
      </c>
      <c r="D268" s="0" t="s">
        <v>3441</v>
      </c>
      <c r="E268" s="0" t="s">
        <v>3442</v>
      </c>
      <c r="F268" s="0" t="s">
        <v>2741</v>
      </c>
      <c r="G268" s="0" t="s">
        <v>3443</v>
      </c>
    </row>
    <row customHeight="1" ht="11.25">
      <c r="A269" s="373" t="s">
        <v>16</v>
      </c>
      <c r="B269" s="0" t="s">
        <v>3424</v>
      </c>
      <c r="C269" s="0" t="s">
        <v>3425</v>
      </c>
      <c r="D269" s="0" t="s">
        <v>3444</v>
      </c>
      <c r="E269" s="0" t="s">
        <v>3445</v>
      </c>
      <c r="F269" s="0" t="s">
        <v>2713</v>
      </c>
      <c r="G269" s="0" t="s">
        <v>3446</v>
      </c>
    </row>
    <row customHeight="1" ht="11.25">
      <c r="A270" s="373" t="s">
        <v>16</v>
      </c>
      <c r="B270" s="0" t="s">
        <v>3424</v>
      </c>
      <c r="C270" s="0" t="s">
        <v>3425</v>
      </c>
      <c r="D270" s="0" t="s">
        <v>3447</v>
      </c>
      <c r="E270" s="0" t="s">
        <v>3448</v>
      </c>
      <c r="F270" s="0" t="s">
        <v>2713</v>
      </c>
      <c r="G270" s="0" t="s">
        <v>3449</v>
      </c>
    </row>
    <row customHeight="1" ht="11.25">
      <c r="A271" s="373" t="s">
        <v>16</v>
      </c>
      <c r="B271" s="0" t="s">
        <v>3424</v>
      </c>
      <c r="C271" s="0" t="s">
        <v>3425</v>
      </c>
      <c r="D271" s="0" t="s">
        <v>3450</v>
      </c>
      <c r="E271" s="0" t="s">
        <v>3451</v>
      </c>
      <c r="F271" s="0" t="s">
        <v>2713</v>
      </c>
      <c r="G271" s="0" t="s">
        <v>3452</v>
      </c>
    </row>
    <row customHeight="1" ht="11.25">
      <c r="A272" s="373" t="s">
        <v>16</v>
      </c>
      <c r="B272" s="0" t="s">
        <v>3424</v>
      </c>
      <c r="C272" s="0" t="s">
        <v>3425</v>
      </c>
      <c r="D272" s="0" t="s">
        <v>3453</v>
      </c>
      <c r="E272" s="0" t="s">
        <v>3454</v>
      </c>
      <c r="F272" s="0" t="s">
        <v>2713</v>
      </c>
      <c r="G272" s="0" t="s">
        <v>3455</v>
      </c>
    </row>
    <row customHeight="1" ht="11.25">
      <c r="A273" s="373" t="s">
        <v>16</v>
      </c>
      <c r="B273" s="0" t="s">
        <v>3424</v>
      </c>
      <c r="C273" s="0" t="s">
        <v>3425</v>
      </c>
      <c r="D273" s="0" t="s">
        <v>3424</v>
      </c>
      <c r="E273" s="0" t="s">
        <v>3425</v>
      </c>
      <c r="F273" s="0" t="s">
        <v>2710</v>
      </c>
      <c r="G273" s="0" t="s">
        <v>3456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E3AC9-1DC8-2198-9388-7012661FFED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3457</v>
      </c>
      <c r="B1" s="835" t="s">
        <v>3458</v>
      </c>
      <c r="C1" s="1159" t="s">
        <v>3459</v>
      </c>
      <c r="D1" s="835" t="s">
        <v>3460</v>
      </c>
      <c r="E1" s="835" t="s">
        <v>3461</v>
      </c>
      <c r="F1" s="1159" t="s">
        <v>3462</v>
      </c>
      <c r="G1" s="1159" t="s">
        <v>3463</v>
      </c>
      <c r="H1" s="1159" t="s">
        <v>3464</v>
      </c>
      <c r="I1" s="1159" t="s">
        <v>3465</v>
      </c>
    </row>
    <row customHeight="1" ht="11.25">
      <c r="A2" s="1691" t="s">
        <v>109</v>
      </c>
      <c r="B2" s="1691" t="s">
        <v>3466</v>
      </c>
      <c r="C2" s="1691" t="s">
        <v>28</v>
      </c>
      <c r="D2" s="1691" t="s">
        <v>3467</v>
      </c>
      <c r="E2" s="1691" t="s">
        <v>3468</v>
      </c>
      <c r="F2" s="1691" t="s">
        <v>28</v>
      </c>
      <c r="G2" s="1691" t="s">
        <v>28</v>
      </c>
      <c r="H2" s="1691" t="s">
        <v>28</v>
      </c>
      <c r="I2" s="1691" t="s">
        <v>28</v>
      </c>
    </row>
    <row customHeight="1" ht="11.25">
      <c r="A3" s="1691" t="s">
        <v>110</v>
      </c>
      <c r="B3" s="1691" t="s">
        <v>3469</v>
      </c>
      <c r="C3" s="1691" t="s">
        <v>28</v>
      </c>
      <c r="D3" s="1691" t="s">
        <v>3470</v>
      </c>
      <c r="E3" s="1691" t="s">
        <v>3471</v>
      </c>
      <c r="F3" s="1691" t="s">
        <v>28</v>
      </c>
      <c r="G3" s="1691" t="s">
        <v>28</v>
      </c>
      <c r="H3" s="1691" t="s">
        <v>28</v>
      </c>
      <c r="I3" s="1691" t="s">
        <v>28</v>
      </c>
    </row>
    <row customHeight="1" ht="11.25">
      <c r="A4" s="1691" t="s">
        <v>90</v>
      </c>
      <c r="B4" s="1691" t="s">
        <v>3472</v>
      </c>
      <c r="C4" s="1691" t="s">
        <v>28</v>
      </c>
      <c r="D4" s="1691" t="s">
        <v>3467</v>
      </c>
      <c r="E4" s="1691" t="s">
        <v>3473</v>
      </c>
      <c r="F4" s="1691" t="s">
        <v>28</v>
      </c>
      <c r="G4" s="1691" t="s">
        <v>28</v>
      </c>
      <c r="H4" s="1691" t="s">
        <v>28</v>
      </c>
      <c r="I4" s="1691" t="s">
        <v>28</v>
      </c>
    </row>
    <row customHeight="1" ht="11.25">
      <c r="A5" s="1691" t="s">
        <v>91</v>
      </c>
      <c r="B5" s="1691" t="s">
        <v>3474</v>
      </c>
      <c r="C5" s="1691" t="s">
        <v>28</v>
      </c>
      <c r="D5" s="1691" t="s">
        <v>3467</v>
      </c>
      <c r="E5" s="1691" t="s">
        <v>3475</v>
      </c>
      <c r="F5" s="1691" t="s">
        <v>28</v>
      </c>
      <c r="G5" s="1691" t="s">
        <v>28</v>
      </c>
      <c r="H5" s="1691" t="s">
        <v>28</v>
      </c>
      <c r="I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16D18-34A8-5DBC-B589-66AAE846AFA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01D38-37F8-323E-3B7E-01B71E95CA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МП г.о. Саранск "Саранское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4C98-1E16-10B8-4B8F-CF0FBCCFDD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3476</v>
      </c>
    </row>
    <row customHeight="1" ht="11.25">
      <c r="A2" s="64" t="s">
        <v>98</v>
      </c>
      <c r="B2" s="64" t="s">
        <v>3477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C7018-4D98-DAA8-6034-C263D351B2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3478</v>
      </c>
      <c r="B1" s="835" t="s">
        <v>3479</v>
      </c>
    </row>
    <row customHeight="1" ht="11.25">
      <c r="A2" s="835">
        <v>4213775</v>
      </c>
      <c r="B2" s="835" t="s">
        <v>1235</v>
      </c>
    </row>
    <row customHeight="1" ht="11.25">
      <c r="A3" s="835">
        <v>4213784</v>
      </c>
      <c r="B3" s="835" t="s">
        <v>1268</v>
      </c>
    </row>
    <row customHeight="1" ht="11.25">
      <c r="A4" s="835">
        <v>4213781</v>
      </c>
      <c r="B4" s="835" t="s">
        <v>1261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1401</v>
      </c>
    </row>
    <row customHeight="1" ht="11.25">
      <c r="A10" s="835">
        <v>4213783</v>
      </c>
      <c r="B10" s="835" t="s">
        <v>1416</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27D68-DE78-EE28-AF58-2E64F987CB3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3478</v>
      </c>
      <c r="B1" s="835" t="s">
        <v>3480</v>
      </c>
    </row>
    <row customHeight="1" ht="11.25">
      <c r="A2" s="835" t="s">
        <v>3481</v>
      </c>
      <c r="B2" s="835" t="s">
        <v>1515</v>
      </c>
    </row>
    <row customHeight="1" ht="11.25">
      <c r="A3" s="835" t="s">
        <v>3482</v>
      </c>
      <c r="B3" s="835" t="s">
        <v>1525</v>
      </c>
    </row>
    <row customHeight="1" ht="11.25">
      <c r="A4" s="835" t="s">
        <v>3483</v>
      </c>
      <c r="B4" s="835" t="s">
        <v>1534</v>
      </c>
    </row>
    <row customHeight="1" ht="11.25">
      <c r="A5" s="835" t="s">
        <v>3484</v>
      </c>
      <c r="B5" s="835" t="s">
        <v>1543</v>
      </c>
    </row>
    <row customHeight="1" ht="11.25">
      <c r="A6" s="835" t="s">
        <v>3485</v>
      </c>
      <c r="B6" s="835" t="s">
        <v>1549</v>
      </c>
    </row>
    <row customHeight="1" ht="11.25">
      <c r="A7" s="835" t="s">
        <v>3486</v>
      </c>
      <c r="B7" s="835" t="s">
        <v>1557</v>
      </c>
    </row>
    <row customHeight="1" ht="11.25">
      <c r="A8" s="835" t="s">
        <v>3487</v>
      </c>
      <c r="B8" s="835"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3076B-8DBE-5728-4AE8-80FA45760728}"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373" t="s">
        <v>2701</v>
      </c>
      <c r="B1" s="373" t="s">
        <v>2702</v>
      </c>
      <c r="C1" s="373" t="s">
        <v>2703</v>
      </c>
      <c r="D1" s="373" t="s">
        <v>2704</v>
      </c>
      <c r="E1" s="0" t="s">
        <v>2705</v>
      </c>
      <c r="F1" s="0" t="s">
        <v>2706</v>
      </c>
      <c r="G1" s="0" t="s">
        <v>2707</v>
      </c>
    </row>
    <row customHeight="1" ht="11.25">
      <c r="A2" s="0" t="s">
        <v>16</v>
      </c>
      <c r="B2" s="0" t="s">
        <v>2708</v>
      </c>
      <c r="C2" s="0" t="s">
        <v>2709</v>
      </c>
      <c r="D2" s="0" t="s">
        <v>2708</v>
      </c>
      <c r="E2" s="0" t="s">
        <v>2709</v>
      </c>
      <c r="F2" s="0" t="s">
        <v>2710</v>
      </c>
      <c r="G2" s="0" t="s">
        <v>109</v>
      </c>
    </row>
    <row customHeight="1" ht="11.25">
      <c r="A3" s="0" t="s">
        <v>16</v>
      </c>
      <c r="B3" s="0" t="s">
        <v>2708</v>
      </c>
      <c r="C3" s="0" t="s">
        <v>2709</v>
      </c>
      <c r="D3" s="0" t="s">
        <v>2711</v>
      </c>
      <c r="E3" s="0" t="s">
        <v>2712</v>
      </c>
      <c r="F3" s="0" t="s">
        <v>2713</v>
      </c>
      <c r="G3" s="0" t="s">
        <v>110</v>
      </c>
    </row>
    <row customHeight="1" ht="11.25">
      <c r="A4" s="0" t="s">
        <v>16</v>
      </c>
      <c r="B4" s="0" t="s">
        <v>2708</v>
      </c>
      <c r="C4" s="0" t="s">
        <v>2709</v>
      </c>
      <c r="D4" s="0" t="s">
        <v>2714</v>
      </c>
      <c r="E4" s="0" t="s">
        <v>2715</v>
      </c>
      <c r="F4" s="0" t="s">
        <v>2713</v>
      </c>
      <c r="G4" s="0" t="s">
        <v>90</v>
      </c>
    </row>
    <row customHeight="1" ht="11.25">
      <c r="A5" s="0" t="s">
        <v>16</v>
      </c>
      <c r="B5" s="0" t="s">
        <v>2708</v>
      </c>
      <c r="C5" s="0" t="s">
        <v>2709</v>
      </c>
      <c r="D5" s="0" t="s">
        <v>2716</v>
      </c>
      <c r="E5" s="0" t="s">
        <v>2717</v>
      </c>
      <c r="F5" s="0" t="s">
        <v>2718</v>
      </c>
      <c r="G5" s="0" t="s">
        <v>91</v>
      </c>
    </row>
    <row customHeight="1" ht="11.25">
      <c r="A6" s="0" t="s">
        <v>16</v>
      </c>
      <c r="B6" s="0" t="s">
        <v>2708</v>
      </c>
      <c r="C6" s="0" t="s">
        <v>2709</v>
      </c>
      <c r="D6" s="0" t="s">
        <v>2719</v>
      </c>
      <c r="E6" s="0" t="s">
        <v>2720</v>
      </c>
      <c r="F6" s="0" t="s">
        <v>2713</v>
      </c>
      <c r="G6" s="0" t="s">
        <v>111</v>
      </c>
    </row>
    <row customHeight="1" ht="11.25">
      <c r="A7" s="0" t="s">
        <v>16</v>
      </c>
      <c r="B7" s="0" t="s">
        <v>2708</v>
      </c>
      <c r="C7" s="0" t="s">
        <v>2709</v>
      </c>
      <c r="D7" s="0" t="s">
        <v>2721</v>
      </c>
      <c r="E7" s="0" t="s">
        <v>2722</v>
      </c>
      <c r="F7" s="0" t="s">
        <v>2713</v>
      </c>
      <c r="G7" s="0" t="s">
        <v>92</v>
      </c>
    </row>
    <row customHeight="1" ht="11.25">
      <c r="A8" s="0" t="s">
        <v>16</v>
      </c>
      <c r="B8" s="0" t="s">
        <v>2708</v>
      </c>
      <c r="C8" s="0" t="s">
        <v>2709</v>
      </c>
      <c r="D8" s="0" t="s">
        <v>2723</v>
      </c>
      <c r="E8" s="0" t="s">
        <v>2724</v>
      </c>
      <c r="F8" s="0" t="s">
        <v>2713</v>
      </c>
      <c r="G8" s="0" t="s">
        <v>93</v>
      </c>
    </row>
    <row customHeight="1" ht="11.25">
      <c r="A9" s="0" t="s">
        <v>16</v>
      </c>
      <c r="B9" s="0" t="s">
        <v>2708</v>
      </c>
      <c r="C9" s="0" t="s">
        <v>2709</v>
      </c>
      <c r="D9" s="0" t="s">
        <v>2725</v>
      </c>
      <c r="E9" s="0" t="s">
        <v>2726</v>
      </c>
      <c r="F9" s="0" t="s">
        <v>2713</v>
      </c>
      <c r="G9" s="0" t="s">
        <v>112</v>
      </c>
    </row>
    <row customHeight="1" ht="11.25">
      <c r="A10" s="0" t="s">
        <v>16</v>
      </c>
      <c r="B10" s="0" t="s">
        <v>2708</v>
      </c>
      <c r="C10" s="0" t="s">
        <v>2709</v>
      </c>
      <c r="D10" s="0" t="s">
        <v>2727</v>
      </c>
      <c r="E10" s="0" t="s">
        <v>2728</v>
      </c>
      <c r="F10" s="0" t="s">
        <v>2713</v>
      </c>
      <c r="G10" s="0" t="s">
        <v>148</v>
      </c>
    </row>
    <row customHeight="1" ht="11.25">
      <c r="A11" s="0" t="s">
        <v>16</v>
      </c>
      <c r="B11" s="0" t="s">
        <v>2708</v>
      </c>
      <c r="C11" s="0" t="s">
        <v>2709</v>
      </c>
      <c r="D11" s="0" t="s">
        <v>2729</v>
      </c>
      <c r="E11" s="0" t="s">
        <v>2730</v>
      </c>
      <c r="F11" s="0" t="s">
        <v>2713</v>
      </c>
      <c r="G11" s="0" t="s">
        <v>149</v>
      </c>
    </row>
    <row customHeight="1" ht="11.25">
      <c r="A12" s="0" t="s">
        <v>16</v>
      </c>
      <c r="B12" s="0" t="s">
        <v>2708</v>
      </c>
      <c r="C12" s="0" t="s">
        <v>2709</v>
      </c>
      <c r="D12" s="0" t="s">
        <v>2731</v>
      </c>
      <c r="E12" s="0" t="s">
        <v>2732</v>
      </c>
      <c r="F12" s="0" t="s">
        <v>2713</v>
      </c>
      <c r="G12" s="0" t="s">
        <v>150</v>
      </c>
    </row>
    <row customHeight="1" ht="11.25">
      <c r="A13" s="0" t="s">
        <v>16</v>
      </c>
      <c r="B13" s="0" t="s">
        <v>2708</v>
      </c>
      <c r="C13" s="0" t="s">
        <v>2709</v>
      </c>
      <c r="D13" s="0" t="s">
        <v>2733</v>
      </c>
      <c r="E13" s="0" t="s">
        <v>2734</v>
      </c>
      <c r="F13" s="0" t="s">
        <v>2713</v>
      </c>
      <c r="G13" s="0" t="s">
        <v>151</v>
      </c>
    </row>
    <row customHeight="1" ht="11.25">
      <c r="A14" s="0" t="s">
        <v>16</v>
      </c>
      <c r="B14" s="0" t="s">
        <v>2708</v>
      </c>
      <c r="C14" s="0" t="s">
        <v>2709</v>
      </c>
      <c r="D14" s="0" t="s">
        <v>2735</v>
      </c>
      <c r="E14" s="0" t="s">
        <v>2736</v>
      </c>
      <c r="F14" s="0" t="s">
        <v>2713</v>
      </c>
      <c r="G14" s="0" t="s">
        <v>152</v>
      </c>
    </row>
    <row customHeight="1" ht="11.25">
      <c r="A15" s="0" t="s">
        <v>16</v>
      </c>
      <c r="B15" s="0" t="s">
        <v>2708</v>
      </c>
      <c r="C15" s="0" t="s">
        <v>2709</v>
      </c>
      <c r="D15" s="0" t="s">
        <v>2737</v>
      </c>
      <c r="E15" s="0" t="s">
        <v>2738</v>
      </c>
      <c r="F15" s="0" t="s">
        <v>2713</v>
      </c>
      <c r="G15" s="0" t="s">
        <v>153</v>
      </c>
    </row>
    <row customHeight="1" ht="11.25">
      <c r="A16" s="0" t="s">
        <v>16</v>
      </c>
      <c r="B16" s="0" t="s">
        <v>2708</v>
      </c>
      <c r="C16" s="0" t="s">
        <v>2709</v>
      </c>
      <c r="D16" s="0" t="s">
        <v>2739</v>
      </c>
      <c r="E16" s="0" t="s">
        <v>2740</v>
      </c>
      <c r="F16" s="0" t="s">
        <v>2741</v>
      </c>
      <c r="G16" s="0" t="s">
        <v>1476</v>
      </c>
    </row>
    <row customHeight="1" ht="11.25">
      <c r="A17" s="0" t="s">
        <v>16</v>
      </c>
      <c r="B17" s="0" t="s">
        <v>2708</v>
      </c>
      <c r="C17" s="0" t="s">
        <v>2709</v>
      </c>
      <c r="D17" s="0" t="s">
        <v>2742</v>
      </c>
      <c r="E17" s="0" t="s">
        <v>2743</v>
      </c>
      <c r="F17" s="0" t="s">
        <v>2713</v>
      </c>
      <c r="G17" s="0" t="s">
        <v>1482</v>
      </c>
    </row>
    <row customHeight="1" ht="11.25">
      <c r="A18" s="0" t="s">
        <v>16</v>
      </c>
      <c r="B18" s="0" t="s">
        <v>2708</v>
      </c>
      <c r="C18" s="0" t="s">
        <v>2709</v>
      </c>
      <c r="D18" s="0" t="s">
        <v>2744</v>
      </c>
      <c r="E18" s="0" t="s">
        <v>2745</v>
      </c>
      <c r="F18" s="0" t="s">
        <v>2713</v>
      </c>
      <c r="G18" s="0" t="s">
        <v>1494</v>
      </c>
    </row>
    <row customHeight="1" ht="11.25">
      <c r="A19" s="0" t="s">
        <v>16</v>
      </c>
      <c r="B19" s="0" t="s">
        <v>2746</v>
      </c>
      <c r="C19" s="0" t="s">
        <v>2747</v>
      </c>
      <c r="D19" s="0" t="s">
        <v>2746</v>
      </c>
      <c r="E19" s="0" t="s">
        <v>2747</v>
      </c>
      <c r="F19" s="0" t="s">
        <v>2710</v>
      </c>
      <c r="G19" s="0" t="s">
        <v>1508</v>
      </c>
    </row>
    <row customHeight="1" ht="11.25">
      <c r="A20" s="0" t="s">
        <v>16</v>
      </c>
      <c r="B20" s="0" t="s">
        <v>2746</v>
      </c>
      <c r="C20" s="0" t="s">
        <v>2747</v>
      </c>
      <c r="D20" s="0" t="s">
        <v>2748</v>
      </c>
      <c r="E20" s="0" t="s">
        <v>2749</v>
      </c>
      <c r="F20" s="0" t="s">
        <v>2713</v>
      </c>
      <c r="G20" s="0" t="s">
        <v>1520</v>
      </c>
    </row>
    <row customHeight="1" ht="11.25">
      <c r="A21" s="0" t="s">
        <v>16</v>
      </c>
      <c r="B21" s="0" t="s">
        <v>2746</v>
      </c>
      <c r="C21" s="0" t="s">
        <v>2747</v>
      </c>
      <c r="D21" s="0" t="s">
        <v>2750</v>
      </c>
      <c r="E21" s="0" t="s">
        <v>2751</v>
      </c>
      <c r="F21" s="0" t="s">
        <v>2713</v>
      </c>
      <c r="G21" s="0" t="s">
        <v>1529</v>
      </c>
    </row>
    <row customHeight="1" ht="11.25">
      <c r="A22" s="0" t="s">
        <v>16</v>
      </c>
      <c r="B22" s="0" t="s">
        <v>2746</v>
      </c>
      <c r="C22" s="0" t="s">
        <v>2747</v>
      </c>
      <c r="D22" s="0" t="s">
        <v>2752</v>
      </c>
      <c r="E22" s="0" t="s">
        <v>2753</v>
      </c>
      <c r="F22" s="0" t="s">
        <v>2713</v>
      </c>
      <c r="G22" s="0" t="s">
        <v>1545</v>
      </c>
    </row>
    <row customHeight="1" ht="11.25">
      <c r="A23" s="0" t="s">
        <v>16</v>
      </c>
      <c r="B23" s="0" t="s">
        <v>2746</v>
      </c>
      <c r="C23" s="0" t="s">
        <v>2747</v>
      </c>
      <c r="D23" s="0" t="s">
        <v>2754</v>
      </c>
      <c r="E23" s="0" t="s">
        <v>2755</v>
      </c>
      <c r="F23" s="0" t="s">
        <v>2713</v>
      </c>
      <c r="G23" s="0" t="s">
        <v>1552</v>
      </c>
    </row>
    <row customHeight="1" ht="11.25">
      <c r="A24" s="0" t="s">
        <v>16</v>
      </c>
      <c r="B24" s="0" t="s">
        <v>2746</v>
      </c>
      <c r="C24" s="0" t="s">
        <v>2747</v>
      </c>
      <c r="D24" s="0" t="s">
        <v>2756</v>
      </c>
      <c r="E24" s="0" t="s">
        <v>2757</v>
      </c>
      <c r="F24" s="0" t="s">
        <v>2713</v>
      </c>
      <c r="G24" s="0" t="s">
        <v>1560</v>
      </c>
    </row>
    <row customHeight="1" ht="11.25">
      <c r="A25" s="0" t="s">
        <v>16</v>
      </c>
      <c r="B25" s="0" t="s">
        <v>2746</v>
      </c>
      <c r="C25" s="0" t="s">
        <v>2747</v>
      </c>
      <c r="D25" s="0" t="s">
        <v>2758</v>
      </c>
      <c r="E25" s="0" t="s">
        <v>2759</v>
      </c>
      <c r="F25" s="0" t="s">
        <v>2713</v>
      </c>
      <c r="G25" s="0" t="s">
        <v>1567</v>
      </c>
    </row>
    <row customHeight="1" ht="11.25">
      <c r="A26" s="0" t="s">
        <v>16</v>
      </c>
      <c r="B26" s="0" t="s">
        <v>2746</v>
      </c>
      <c r="C26" s="0" t="s">
        <v>2747</v>
      </c>
      <c r="D26" s="0" t="s">
        <v>2760</v>
      </c>
      <c r="E26" s="0" t="s">
        <v>2761</v>
      </c>
      <c r="F26" s="0" t="s">
        <v>2713</v>
      </c>
      <c r="G26" s="0" t="s">
        <v>1571</v>
      </c>
    </row>
    <row customHeight="1" ht="11.25">
      <c r="A27" s="0" t="s">
        <v>16</v>
      </c>
      <c r="B27" s="0" t="s">
        <v>2746</v>
      </c>
      <c r="C27" s="0" t="s">
        <v>2747</v>
      </c>
      <c r="D27" s="0" t="s">
        <v>2762</v>
      </c>
      <c r="E27" s="0" t="s">
        <v>2763</v>
      </c>
      <c r="F27" s="0" t="s">
        <v>2713</v>
      </c>
      <c r="G27" s="0" t="s">
        <v>1576</v>
      </c>
    </row>
    <row customHeight="1" ht="11.25">
      <c r="A28" s="0" t="s">
        <v>16</v>
      </c>
      <c r="B28" s="0" t="s">
        <v>2764</v>
      </c>
      <c r="C28" s="0" t="s">
        <v>2765</v>
      </c>
      <c r="D28" s="0" t="s">
        <v>2766</v>
      </c>
      <c r="E28" s="0" t="s">
        <v>2767</v>
      </c>
      <c r="F28" s="0" t="s">
        <v>2713</v>
      </c>
      <c r="G28" s="0" t="s">
        <v>1584</v>
      </c>
    </row>
    <row customHeight="1" ht="11.25">
      <c r="A29" s="0" t="s">
        <v>16</v>
      </c>
      <c r="B29" s="0" t="s">
        <v>2764</v>
      </c>
      <c r="C29" s="0" t="s">
        <v>2765</v>
      </c>
      <c r="D29" s="0" t="s">
        <v>2764</v>
      </c>
      <c r="E29" s="0" t="s">
        <v>2765</v>
      </c>
      <c r="F29" s="0" t="s">
        <v>2710</v>
      </c>
      <c r="G29" s="0" t="s">
        <v>1586</v>
      </c>
    </row>
    <row customHeight="1" ht="11.25">
      <c r="A30" s="0" t="s">
        <v>16</v>
      </c>
      <c r="B30" s="0" t="s">
        <v>2764</v>
      </c>
      <c r="C30" s="0" t="s">
        <v>2765</v>
      </c>
      <c r="D30" s="0" t="s">
        <v>2768</v>
      </c>
      <c r="E30" s="0" t="s">
        <v>2769</v>
      </c>
      <c r="F30" s="0" t="s">
        <v>2741</v>
      </c>
      <c r="G30" s="0" t="s">
        <v>1589</v>
      </c>
    </row>
    <row customHeight="1" ht="11.25">
      <c r="A31" s="0" t="s">
        <v>16</v>
      </c>
      <c r="B31" s="0" t="s">
        <v>2764</v>
      </c>
      <c r="C31" s="0" t="s">
        <v>2765</v>
      </c>
      <c r="D31" s="0" t="s">
        <v>2770</v>
      </c>
      <c r="E31" s="0" t="s">
        <v>2771</v>
      </c>
      <c r="F31" s="0" t="s">
        <v>2713</v>
      </c>
      <c r="G31" s="0" t="s">
        <v>1594</v>
      </c>
    </row>
    <row customHeight="1" ht="11.25">
      <c r="A32" s="0" t="s">
        <v>16</v>
      </c>
      <c r="B32" s="0" t="s">
        <v>2764</v>
      </c>
      <c r="C32" s="0" t="s">
        <v>2765</v>
      </c>
      <c r="D32" s="0" t="s">
        <v>2772</v>
      </c>
      <c r="E32" s="0" t="s">
        <v>2773</v>
      </c>
      <c r="F32" s="0" t="s">
        <v>2713</v>
      </c>
      <c r="G32" s="0" t="s">
        <v>1596</v>
      </c>
    </row>
    <row customHeight="1" ht="11.25">
      <c r="A33" s="0" t="s">
        <v>16</v>
      </c>
      <c r="B33" s="0" t="s">
        <v>2764</v>
      </c>
      <c r="C33" s="0" t="s">
        <v>2765</v>
      </c>
      <c r="D33" s="0" t="s">
        <v>2774</v>
      </c>
      <c r="E33" s="0" t="s">
        <v>2775</v>
      </c>
      <c r="F33" s="0" t="s">
        <v>2713</v>
      </c>
      <c r="G33" s="0" t="s">
        <v>1598</v>
      </c>
    </row>
    <row customHeight="1" ht="11.25">
      <c r="A34" s="0" t="s">
        <v>16</v>
      </c>
      <c r="B34" s="0" t="s">
        <v>2764</v>
      </c>
      <c r="C34" s="0" t="s">
        <v>2765</v>
      </c>
      <c r="D34" s="0" t="s">
        <v>2776</v>
      </c>
      <c r="E34" s="0" t="s">
        <v>2777</v>
      </c>
      <c r="F34" s="0" t="s">
        <v>2713</v>
      </c>
      <c r="G34" s="0" t="s">
        <v>1600</v>
      </c>
    </row>
    <row customHeight="1" ht="11.25">
      <c r="A35" s="0" t="s">
        <v>16</v>
      </c>
      <c r="B35" s="0" t="s">
        <v>2764</v>
      </c>
      <c r="C35" s="0" t="s">
        <v>2765</v>
      </c>
      <c r="D35" s="0" t="s">
        <v>2778</v>
      </c>
      <c r="E35" s="0" t="s">
        <v>2779</v>
      </c>
      <c r="F35" s="0" t="s">
        <v>2713</v>
      </c>
      <c r="G35" s="0" t="s">
        <v>1605</v>
      </c>
    </row>
    <row customHeight="1" ht="11.25">
      <c r="A36" s="0" t="s">
        <v>16</v>
      </c>
      <c r="B36" s="0" t="s">
        <v>2780</v>
      </c>
      <c r="C36" s="0" t="s">
        <v>2781</v>
      </c>
      <c r="D36" s="0" t="s">
        <v>2780</v>
      </c>
      <c r="E36" s="0" t="s">
        <v>2781</v>
      </c>
      <c r="F36" s="0" t="s">
        <v>2710</v>
      </c>
      <c r="G36" s="0" t="s">
        <v>1610</v>
      </c>
    </row>
    <row customHeight="1" ht="11.25">
      <c r="A37" s="0" t="s">
        <v>16</v>
      </c>
      <c r="B37" s="0" t="s">
        <v>2780</v>
      </c>
      <c r="C37" s="0" t="s">
        <v>2781</v>
      </c>
      <c r="D37" s="0" t="s">
        <v>2782</v>
      </c>
      <c r="E37" s="0" t="s">
        <v>2783</v>
      </c>
      <c r="F37" s="0" t="s">
        <v>2713</v>
      </c>
      <c r="G37" s="0" t="s">
        <v>1614</v>
      </c>
    </row>
    <row customHeight="1" ht="11.25">
      <c r="A38" s="0" t="s">
        <v>16</v>
      </c>
      <c r="B38" s="0" t="s">
        <v>2780</v>
      </c>
      <c r="C38" s="0" t="s">
        <v>2781</v>
      </c>
      <c r="D38" s="0" t="s">
        <v>2784</v>
      </c>
      <c r="E38" s="0" t="s">
        <v>2785</v>
      </c>
      <c r="F38" s="0" t="s">
        <v>2713</v>
      </c>
      <c r="G38" s="0" t="s">
        <v>1622</v>
      </c>
    </row>
    <row customHeight="1" ht="11.25">
      <c r="A39" s="0" t="s">
        <v>16</v>
      </c>
      <c r="B39" s="0" t="s">
        <v>2780</v>
      </c>
      <c r="C39" s="0" t="s">
        <v>2781</v>
      </c>
      <c r="D39" s="0" t="s">
        <v>2786</v>
      </c>
      <c r="E39" s="0" t="s">
        <v>2787</v>
      </c>
      <c r="F39" s="0" t="s">
        <v>2713</v>
      </c>
      <c r="G39" s="0" t="s">
        <v>1628</v>
      </c>
    </row>
    <row customHeight="1" ht="11.25">
      <c r="A40" s="0" t="s">
        <v>16</v>
      </c>
      <c r="B40" s="0" t="s">
        <v>2780</v>
      </c>
      <c r="C40" s="0" t="s">
        <v>2781</v>
      </c>
      <c r="D40" s="0" t="s">
        <v>2788</v>
      </c>
      <c r="E40" s="0" t="s">
        <v>2789</v>
      </c>
      <c r="F40" s="0" t="s">
        <v>2713</v>
      </c>
      <c r="G40" s="0" t="s">
        <v>1633</v>
      </c>
    </row>
    <row customHeight="1" ht="11.25">
      <c r="A41" s="0" t="s">
        <v>16</v>
      </c>
      <c r="B41" s="0" t="s">
        <v>2780</v>
      </c>
      <c r="C41" s="0" t="s">
        <v>2781</v>
      </c>
      <c r="D41" s="0" t="s">
        <v>2790</v>
      </c>
      <c r="E41" s="0" t="s">
        <v>2791</v>
      </c>
      <c r="F41" s="0" t="s">
        <v>2713</v>
      </c>
      <c r="G41" s="0" t="s">
        <v>1637</v>
      </c>
    </row>
    <row customHeight="1" ht="11.25">
      <c r="A42" s="0" t="s">
        <v>16</v>
      </c>
      <c r="B42" s="0" t="s">
        <v>2780</v>
      </c>
      <c r="C42" s="0" t="s">
        <v>2781</v>
      </c>
      <c r="D42" s="0" t="s">
        <v>2792</v>
      </c>
      <c r="E42" s="0" t="s">
        <v>2793</v>
      </c>
      <c r="F42" s="0" t="s">
        <v>2713</v>
      </c>
      <c r="G42" s="0" t="s">
        <v>1640</v>
      </c>
    </row>
    <row customHeight="1" ht="11.25">
      <c r="A43" s="0" t="s">
        <v>16</v>
      </c>
      <c r="B43" s="0" t="s">
        <v>2780</v>
      </c>
      <c r="C43" s="0" t="s">
        <v>2781</v>
      </c>
      <c r="D43" s="0" t="s">
        <v>2794</v>
      </c>
      <c r="E43" s="0" t="s">
        <v>2795</v>
      </c>
      <c r="F43" s="0" t="s">
        <v>2713</v>
      </c>
      <c r="G43" s="0" t="s">
        <v>1647</v>
      </c>
    </row>
    <row customHeight="1" ht="11.25">
      <c r="A44" s="0" t="s">
        <v>16</v>
      </c>
      <c r="B44" s="0" t="s">
        <v>2780</v>
      </c>
      <c r="C44" s="0" t="s">
        <v>2781</v>
      </c>
      <c r="D44" s="0" t="s">
        <v>2796</v>
      </c>
      <c r="E44" s="0" t="s">
        <v>2797</v>
      </c>
      <c r="F44" s="0" t="s">
        <v>2713</v>
      </c>
      <c r="G44" s="0" t="s">
        <v>1656</v>
      </c>
    </row>
    <row customHeight="1" ht="11.25">
      <c r="A45" s="0" t="s">
        <v>16</v>
      </c>
      <c r="B45" s="0" t="s">
        <v>2780</v>
      </c>
      <c r="C45" s="0" t="s">
        <v>2781</v>
      </c>
      <c r="D45" s="0" t="s">
        <v>2798</v>
      </c>
      <c r="E45" s="0" t="s">
        <v>2799</v>
      </c>
      <c r="F45" s="0" t="s">
        <v>2713</v>
      </c>
      <c r="G45" s="0" t="s">
        <v>1661</v>
      </c>
    </row>
    <row customHeight="1" ht="11.25">
      <c r="A46" s="0" t="s">
        <v>16</v>
      </c>
      <c r="B46" s="0" t="s">
        <v>2780</v>
      </c>
      <c r="C46" s="0" t="s">
        <v>2781</v>
      </c>
      <c r="D46" s="0" t="s">
        <v>2800</v>
      </c>
      <c r="E46" s="0" t="s">
        <v>2801</v>
      </c>
      <c r="F46" s="0" t="s">
        <v>2713</v>
      </c>
      <c r="G46" s="0" t="s">
        <v>1665</v>
      </c>
    </row>
    <row customHeight="1" ht="11.25">
      <c r="A47" s="0" t="s">
        <v>16</v>
      </c>
      <c r="B47" s="0" t="s">
        <v>2780</v>
      </c>
      <c r="C47" s="0" t="s">
        <v>2781</v>
      </c>
      <c r="D47" s="0" t="s">
        <v>2802</v>
      </c>
      <c r="E47" s="0" t="s">
        <v>2803</v>
      </c>
      <c r="F47" s="0" t="s">
        <v>2713</v>
      </c>
      <c r="G47" s="0" t="s">
        <v>1671</v>
      </c>
    </row>
    <row customHeight="1" ht="11.25">
      <c r="A48" s="0" t="s">
        <v>16</v>
      </c>
      <c r="B48" s="0" t="s">
        <v>2804</v>
      </c>
      <c r="C48" s="0" t="s">
        <v>2805</v>
      </c>
      <c r="D48" s="0" t="s">
        <v>2806</v>
      </c>
      <c r="E48" s="0" t="s">
        <v>2807</v>
      </c>
      <c r="F48" s="0" t="s">
        <v>2713</v>
      </c>
      <c r="G48" s="0" t="s">
        <v>1676</v>
      </c>
    </row>
    <row customHeight="1" ht="11.25">
      <c r="A49" s="0" t="s">
        <v>16</v>
      </c>
      <c r="B49" s="0" t="s">
        <v>2804</v>
      </c>
      <c r="C49" s="0" t="s">
        <v>2805</v>
      </c>
      <c r="D49" s="0" t="s">
        <v>2804</v>
      </c>
      <c r="E49" s="0" t="s">
        <v>2805</v>
      </c>
      <c r="F49" s="0" t="s">
        <v>2710</v>
      </c>
      <c r="G49" s="0" t="s">
        <v>1679</v>
      </c>
    </row>
    <row customHeight="1" ht="11.25">
      <c r="A50" s="0" t="s">
        <v>16</v>
      </c>
      <c r="B50" s="0" t="s">
        <v>2804</v>
      </c>
      <c r="C50" s="0" t="s">
        <v>2805</v>
      </c>
      <c r="D50" s="0" t="s">
        <v>2808</v>
      </c>
      <c r="E50" s="0" t="s">
        <v>2809</v>
      </c>
      <c r="F50" s="0" t="s">
        <v>2713</v>
      </c>
      <c r="G50" s="0" t="s">
        <v>1682</v>
      </c>
    </row>
    <row customHeight="1" ht="11.25">
      <c r="A51" s="0" t="s">
        <v>16</v>
      </c>
      <c r="B51" s="0" t="s">
        <v>2804</v>
      </c>
      <c r="C51" s="0" t="s">
        <v>2805</v>
      </c>
      <c r="D51" s="0" t="s">
        <v>2810</v>
      </c>
      <c r="E51" s="0" t="s">
        <v>2811</v>
      </c>
      <c r="F51" s="0" t="s">
        <v>2713</v>
      </c>
      <c r="G51" s="0" t="s">
        <v>1687</v>
      </c>
    </row>
    <row customHeight="1" ht="11.25">
      <c r="A52" s="0" t="s">
        <v>16</v>
      </c>
      <c r="B52" s="0" t="s">
        <v>2804</v>
      </c>
      <c r="C52" s="0" t="s">
        <v>2805</v>
      </c>
      <c r="D52" s="0" t="s">
        <v>2774</v>
      </c>
      <c r="E52" s="0" t="s">
        <v>2812</v>
      </c>
      <c r="F52" s="0" t="s">
        <v>2713</v>
      </c>
      <c r="G52" s="0" t="s">
        <v>1691</v>
      </c>
    </row>
    <row customHeight="1" ht="11.25">
      <c r="A53" s="0" t="s">
        <v>16</v>
      </c>
      <c r="B53" s="0" t="s">
        <v>2804</v>
      </c>
      <c r="C53" s="0" t="s">
        <v>2805</v>
      </c>
      <c r="D53" s="0" t="s">
        <v>2813</v>
      </c>
      <c r="E53" s="0" t="s">
        <v>2814</v>
      </c>
      <c r="F53" s="0" t="s">
        <v>2713</v>
      </c>
      <c r="G53" s="0" t="s">
        <v>1693</v>
      </c>
    </row>
    <row customHeight="1" ht="11.25">
      <c r="A54" s="0" t="s">
        <v>16</v>
      </c>
      <c r="B54" s="0" t="s">
        <v>2804</v>
      </c>
      <c r="C54" s="0" t="s">
        <v>2805</v>
      </c>
      <c r="D54" s="0" t="s">
        <v>2815</v>
      </c>
      <c r="E54" s="0" t="s">
        <v>2816</v>
      </c>
      <c r="F54" s="0" t="s">
        <v>2713</v>
      </c>
      <c r="G54" s="0" t="s">
        <v>1696</v>
      </c>
    </row>
    <row customHeight="1" ht="11.25">
      <c r="A55" s="0" t="s">
        <v>16</v>
      </c>
      <c r="B55" s="0" t="s">
        <v>2804</v>
      </c>
      <c r="C55" s="0" t="s">
        <v>2805</v>
      </c>
      <c r="D55" s="0" t="s">
        <v>2817</v>
      </c>
      <c r="E55" s="0" t="s">
        <v>2818</v>
      </c>
      <c r="F55" s="0" t="s">
        <v>2713</v>
      </c>
      <c r="G55" s="0" t="s">
        <v>1700</v>
      </c>
    </row>
    <row customHeight="1" ht="11.25">
      <c r="A56" s="0" t="s">
        <v>16</v>
      </c>
      <c r="B56" s="0" t="s">
        <v>2804</v>
      </c>
      <c r="C56" s="0" t="s">
        <v>2805</v>
      </c>
      <c r="D56" s="0" t="s">
        <v>2744</v>
      </c>
      <c r="E56" s="0" t="s">
        <v>2819</v>
      </c>
      <c r="F56" s="0" t="s">
        <v>2713</v>
      </c>
      <c r="G56" s="0" t="s">
        <v>1703</v>
      </c>
    </row>
    <row customHeight="1" ht="11.25">
      <c r="A57" s="0" t="s">
        <v>16</v>
      </c>
      <c r="B57" s="0" t="s">
        <v>100</v>
      </c>
      <c r="C57" s="0" t="s">
        <v>101</v>
      </c>
      <c r="D57" s="0" t="s">
        <v>100</v>
      </c>
      <c r="E57" s="0" t="s">
        <v>101</v>
      </c>
      <c r="F57" s="0" t="s">
        <v>2820</v>
      </c>
      <c r="G57" s="0" t="s">
        <v>99</v>
      </c>
    </row>
    <row customHeight="1" ht="11.25">
      <c r="A58" s="0" t="s">
        <v>16</v>
      </c>
      <c r="B58" s="0" t="s">
        <v>2821</v>
      </c>
      <c r="C58" s="0" t="s">
        <v>2822</v>
      </c>
      <c r="D58" s="0" t="s">
        <v>2711</v>
      </c>
      <c r="E58" s="0" t="s">
        <v>2823</v>
      </c>
      <c r="F58" s="0" t="s">
        <v>2713</v>
      </c>
      <c r="G58" s="0" t="s">
        <v>1708</v>
      </c>
    </row>
    <row customHeight="1" ht="11.25">
      <c r="A59" s="0" t="s">
        <v>16</v>
      </c>
      <c r="B59" s="0" t="s">
        <v>2821</v>
      </c>
      <c r="C59" s="0" t="s">
        <v>2822</v>
      </c>
      <c r="D59" s="0" t="s">
        <v>2821</v>
      </c>
      <c r="E59" s="0" t="s">
        <v>2822</v>
      </c>
      <c r="F59" s="0" t="s">
        <v>2710</v>
      </c>
      <c r="G59" s="0" t="s">
        <v>1712</v>
      </c>
    </row>
    <row customHeight="1" ht="11.25">
      <c r="A60" s="0" t="s">
        <v>16</v>
      </c>
      <c r="B60" s="0" t="s">
        <v>2821</v>
      </c>
      <c r="C60" s="0" t="s">
        <v>2822</v>
      </c>
      <c r="D60" s="0" t="s">
        <v>2824</v>
      </c>
      <c r="E60" s="0" t="s">
        <v>2825</v>
      </c>
      <c r="F60" s="0" t="s">
        <v>2713</v>
      </c>
      <c r="G60" s="0" t="s">
        <v>1715</v>
      </c>
    </row>
    <row customHeight="1" ht="11.25">
      <c r="A61" s="0" t="s">
        <v>16</v>
      </c>
      <c r="B61" s="0" t="s">
        <v>2821</v>
      </c>
      <c r="C61" s="0" t="s">
        <v>2822</v>
      </c>
      <c r="D61" s="0" t="s">
        <v>2826</v>
      </c>
      <c r="E61" s="0" t="s">
        <v>2827</v>
      </c>
      <c r="F61" s="0" t="s">
        <v>2713</v>
      </c>
      <c r="G61" s="0" t="s">
        <v>2828</v>
      </c>
    </row>
    <row customHeight="1" ht="11.25">
      <c r="A62" s="0" t="s">
        <v>16</v>
      </c>
      <c r="B62" s="0" t="s">
        <v>2821</v>
      </c>
      <c r="C62" s="0" t="s">
        <v>2822</v>
      </c>
      <c r="D62" s="0" t="s">
        <v>2829</v>
      </c>
      <c r="E62" s="0" t="s">
        <v>2830</v>
      </c>
      <c r="F62" s="0" t="s">
        <v>2713</v>
      </c>
      <c r="G62" s="0" t="s">
        <v>2831</v>
      </c>
    </row>
    <row customHeight="1" ht="11.25">
      <c r="A63" s="0" t="s">
        <v>16</v>
      </c>
      <c r="B63" s="0" t="s">
        <v>2821</v>
      </c>
      <c r="C63" s="0" t="s">
        <v>2822</v>
      </c>
      <c r="D63" s="0" t="s">
        <v>2832</v>
      </c>
      <c r="E63" s="0" t="s">
        <v>2833</v>
      </c>
      <c r="F63" s="0" t="s">
        <v>2713</v>
      </c>
      <c r="G63" s="0" t="s">
        <v>2834</v>
      </c>
    </row>
    <row customHeight="1" ht="11.25">
      <c r="A64" s="0" t="s">
        <v>16</v>
      </c>
      <c r="B64" s="0" t="s">
        <v>2821</v>
      </c>
      <c r="C64" s="0" t="s">
        <v>2822</v>
      </c>
      <c r="D64" s="0" t="s">
        <v>2835</v>
      </c>
      <c r="E64" s="0" t="s">
        <v>2836</v>
      </c>
      <c r="F64" s="0" t="s">
        <v>2713</v>
      </c>
      <c r="G64" s="0" t="s">
        <v>2837</v>
      </c>
    </row>
    <row customHeight="1" ht="11.25">
      <c r="A65" s="0" t="s">
        <v>16</v>
      </c>
      <c r="B65" s="0" t="s">
        <v>2821</v>
      </c>
      <c r="C65" s="0" t="s">
        <v>2822</v>
      </c>
      <c r="D65" s="0" t="s">
        <v>2838</v>
      </c>
      <c r="E65" s="0" t="s">
        <v>2839</v>
      </c>
      <c r="F65" s="0" t="s">
        <v>2713</v>
      </c>
      <c r="G65" s="0" t="s">
        <v>2840</v>
      </c>
    </row>
    <row customHeight="1" ht="11.25">
      <c r="A66" s="0" t="s">
        <v>16</v>
      </c>
      <c r="B66" s="0" t="s">
        <v>2821</v>
      </c>
      <c r="C66" s="0" t="s">
        <v>2822</v>
      </c>
      <c r="D66" s="0" t="s">
        <v>2841</v>
      </c>
      <c r="E66" s="0" t="s">
        <v>2842</v>
      </c>
      <c r="F66" s="0" t="s">
        <v>2713</v>
      </c>
      <c r="G66" s="0" t="s">
        <v>2843</v>
      </c>
    </row>
    <row customHeight="1" ht="11.25">
      <c r="A67" s="0" t="s">
        <v>16</v>
      </c>
      <c r="B67" s="0" t="s">
        <v>2821</v>
      </c>
      <c r="C67" s="0" t="s">
        <v>2822</v>
      </c>
      <c r="D67" s="0" t="s">
        <v>2844</v>
      </c>
      <c r="E67" s="0" t="s">
        <v>2845</v>
      </c>
      <c r="F67" s="0" t="s">
        <v>2713</v>
      </c>
      <c r="G67" s="0" t="s">
        <v>2033</v>
      </c>
    </row>
    <row customHeight="1" ht="11.25">
      <c r="A68" s="0" t="s">
        <v>16</v>
      </c>
      <c r="B68" s="0" t="s">
        <v>2821</v>
      </c>
      <c r="C68" s="0" t="s">
        <v>2822</v>
      </c>
      <c r="D68" s="0" t="s">
        <v>2846</v>
      </c>
      <c r="E68" s="0" t="s">
        <v>2847</v>
      </c>
      <c r="F68" s="0" t="s">
        <v>2713</v>
      </c>
      <c r="G68" s="0" t="s">
        <v>2848</v>
      </c>
    </row>
    <row customHeight="1" ht="11.25">
      <c r="A69" s="0" t="s">
        <v>16</v>
      </c>
      <c r="B69" s="0" t="s">
        <v>2821</v>
      </c>
      <c r="C69" s="0" t="s">
        <v>2822</v>
      </c>
      <c r="D69" s="0" t="s">
        <v>2849</v>
      </c>
      <c r="E69" s="0" t="s">
        <v>2850</v>
      </c>
      <c r="F69" s="0" t="s">
        <v>2713</v>
      </c>
      <c r="G69" s="0" t="s">
        <v>2236</v>
      </c>
    </row>
    <row customHeight="1" ht="11.25">
      <c r="A70" s="0" t="s">
        <v>16</v>
      </c>
      <c r="B70" s="0" t="s">
        <v>2821</v>
      </c>
      <c r="C70" s="0" t="s">
        <v>2822</v>
      </c>
      <c r="D70" s="0" t="s">
        <v>2851</v>
      </c>
      <c r="E70" s="0" t="s">
        <v>2852</v>
      </c>
      <c r="F70" s="0" t="s">
        <v>2713</v>
      </c>
      <c r="G70" s="0" t="s">
        <v>2853</v>
      </c>
    </row>
    <row customHeight="1" ht="11.25">
      <c r="A71" s="0" t="s">
        <v>16</v>
      </c>
      <c r="B71" s="0" t="s">
        <v>2854</v>
      </c>
      <c r="C71" s="0" t="s">
        <v>2855</v>
      </c>
      <c r="D71" s="0" t="s">
        <v>2856</v>
      </c>
      <c r="E71" s="0" t="s">
        <v>2857</v>
      </c>
      <c r="F71" s="0" t="s">
        <v>2713</v>
      </c>
      <c r="G71" s="0" t="s">
        <v>2858</v>
      </c>
    </row>
    <row customHeight="1" ht="11.25">
      <c r="A72" s="0" t="s">
        <v>16</v>
      </c>
      <c r="B72" s="0" t="s">
        <v>2854</v>
      </c>
      <c r="C72" s="0" t="s">
        <v>2855</v>
      </c>
      <c r="D72" s="0" t="s">
        <v>2859</v>
      </c>
      <c r="E72" s="0" t="s">
        <v>2860</v>
      </c>
      <c r="F72" s="0" t="s">
        <v>2713</v>
      </c>
      <c r="G72" s="0" t="s">
        <v>2861</v>
      </c>
    </row>
    <row customHeight="1" ht="11.25">
      <c r="A73" s="0" t="s">
        <v>16</v>
      </c>
      <c r="B73" s="0" t="s">
        <v>2854</v>
      </c>
      <c r="C73" s="0" t="s">
        <v>2855</v>
      </c>
      <c r="D73" s="0" t="s">
        <v>2854</v>
      </c>
      <c r="E73" s="0" t="s">
        <v>2855</v>
      </c>
      <c r="F73" s="0" t="s">
        <v>2710</v>
      </c>
      <c r="G73" s="0" t="s">
        <v>2862</v>
      </c>
    </row>
    <row customHeight="1" ht="11.25">
      <c r="A74" s="0" t="s">
        <v>16</v>
      </c>
      <c r="B74" s="0" t="s">
        <v>2854</v>
      </c>
      <c r="C74" s="0" t="s">
        <v>2855</v>
      </c>
      <c r="D74" s="0" t="s">
        <v>2863</v>
      </c>
      <c r="E74" s="0" t="s">
        <v>2864</v>
      </c>
      <c r="F74" s="0" t="s">
        <v>2713</v>
      </c>
      <c r="G74" s="0" t="s">
        <v>2865</v>
      </c>
    </row>
    <row customHeight="1" ht="11.25">
      <c r="A75" s="0" t="s">
        <v>16</v>
      </c>
      <c r="B75" s="0" t="s">
        <v>2854</v>
      </c>
      <c r="C75" s="0" t="s">
        <v>2855</v>
      </c>
      <c r="D75" s="0" t="s">
        <v>2866</v>
      </c>
      <c r="E75" s="0" t="s">
        <v>2867</v>
      </c>
      <c r="F75" s="0" t="s">
        <v>2713</v>
      </c>
      <c r="G75" s="0" t="s">
        <v>2868</v>
      </c>
    </row>
    <row customHeight="1" ht="11.25">
      <c r="A76" s="0" t="s">
        <v>16</v>
      </c>
      <c r="B76" s="0" t="s">
        <v>2854</v>
      </c>
      <c r="C76" s="0" t="s">
        <v>2855</v>
      </c>
      <c r="D76" s="0" t="s">
        <v>2869</v>
      </c>
      <c r="E76" s="0" t="s">
        <v>2870</v>
      </c>
      <c r="F76" s="0" t="s">
        <v>2713</v>
      </c>
      <c r="G76" s="0" t="s">
        <v>2871</v>
      </c>
    </row>
    <row customHeight="1" ht="11.25">
      <c r="A77" s="0" t="s">
        <v>16</v>
      </c>
      <c r="B77" s="0" t="s">
        <v>2854</v>
      </c>
      <c r="C77" s="0" t="s">
        <v>2855</v>
      </c>
      <c r="D77" s="0" t="s">
        <v>2872</v>
      </c>
      <c r="E77" s="0" t="s">
        <v>2873</v>
      </c>
      <c r="F77" s="0" t="s">
        <v>2713</v>
      </c>
      <c r="G77" s="0" t="s">
        <v>2874</v>
      </c>
    </row>
    <row customHeight="1" ht="11.25">
      <c r="A78" s="0" t="s">
        <v>16</v>
      </c>
      <c r="B78" s="0" t="s">
        <v>2854</v>
      </c>
      <c r="C78" s="0" t="s">
        <v>2855</v>
      </c>
      <c r="D78" s="0" t="s">
        <v>2875</v>
      </c>
      <c r="E78" s="0" t="s">
        <v>2876</v>
      </c>
      <c r="F78" s="0" t="s">
        <v>2713</v>
      </c>
      <c r="G78" s="0" t="s">
        <v>2877</v>
      </c>
    </row>
    <row customHeight="1" ht="11.25">
      <c r="A79" s="0" t="s">
        <v>16</v>
      </c>
      <c r="B79" s="0" t="s">
        <v>2854</v>
      </c>
      <c r="C79" s="0" t="s">
        <v>2855</v>
      </c>
      <c r="D79" s="0" t="s">
        <v>2878</v>
      </c>
      <c r="E79" s="0" t="s">
        <v>2879</v>
      </c>
      <c r="F79" s="0" t="s">
        <v>2713</v>
      </c>
      <c r="G79" s="0" t="s">
        <v>2880</v>
      </c>
    </row>
    <row customHeight="1" ht="11.25">
      <c r="A80" s="0" t="s">
        <v>16</v>
      </c>
      <c r="B80" s="0" t="s">
        <v>2854</v>
      </c>
      <c r="C80" s="0" t="s">
        <v>2855</v>
      </c>
      <c r="D80" s="0" t="s">
        <v>2881</v>
      </c>
      <c r="E80" s="0" t="s">
        <v>2882</v>
      </c>
      <c r="F80" s="0" t="s">
        <v>2713</v>
      </c>
      <c r="G80" s="0" t="s">
        <v>2883</v>
      </c>
    </row>
    <row customHeight="1" ht="11.25">
      <c r="A81" s="0" t="s">
        <v>16</v>
      </c>
      <c r="B81" s="0" t="s">
        <v>2854</v>
      </c>
      <c r="C81" s="0" t="s">
        <v>2855</v>
      </c>
      <c r="D81" s="0" t="s">
        <v>2884</v>
      </c>
      <c r="E81" s="0" t="s">
        <v>2885</v>
      </c>
      <c r="F81" s="0" t="s">
        <v>2713</v>
      </c>
      <c r="G81" s="0" t="s">
        <v>2886</v>
      </c>
    </row>
    <row customHeight="1" ht="11.25">
      <c r="A82" s="0" t="s">
        <v>16</v>
      </c>
      <c r="B82" s="0" t="s">
        <v>2887</v>
      </c>
      <c r="C82" s="0" t="s">
        <v>2888</v>
      </c>
      <c r="D82" s="0" t="s">
        <v>2889</v>
      </c>
      <c r="E82" s="0" t="s">
        <v>2890</v>
      </c>
      <c r="F82" s="0" t="s">
        <v>2713</v>
      </c>
      <c r="G82" s="0" t="s">
        <v>2891</v>
      </c>
    </row>
    <row customHeight="1" ht="11.25">
      <c r="A83" s="0" t="s">
        <v>16</v>
      </c>
      <c r="B83" s="0" t="s">
        <v>2887</v>
      </c>
      <c r="C83" s="0" t="s">
        <v>2888</v>
      </c>
      <c r="D83" s="0" t="s">
        <v>2892</v>
      </c>
      <c r="E83" s="0" t="s">
        <v>2893</v>
      </c>
      <c r="F83" s="0" t="s">
        <v>2713</v>
      </c>
      <c r="G83" s="0" t="s">
        <v>2894</v>
      </c>
    </row>
    <row customHeight="1" ht="11.25">
      <c r="A84" s="0" t="s">
        <v>16</v>
      </c>
      <c r="B84" s="0" t="s">
        <v>2887</v>
      </c>
      <c r="C84" s="0" t="s">
        <v>2888</v>
      </c>
      <c r="D84" s="0" t="s">
        <v>2895</v>
      </c>
      <c r="E84" s="0" t="s">
        <v>2896</v>
      </c>
      <c r="F84" s="0" t="s">
        <v>2713</v>
      </c>
      <c r="G84" s="0" t="s">
        <v>2897</v>
      </c>
    </row>
    <row customHeight="1" ht="11.25">
      <c r="A85" s="0" t="s">
        <v>16</v>
      </c>
      <c r="B85" s="0" t="s">
        <v>2887</v>
      </c>
      <c r="C85" s="0" t="s">
        <v>2888</v>
      </c>
      <c r="D85" s="0" t="s">
        <v>2898</v>
      </c>
      <c r="E85" s="0" t="s">
        <v>2899</v>
      </c>
      <c r="F85" s="0" t="s">
        <v>2713</v>
      </c>
      <c r="G85" s="0" t="s">
        <v>2900</v>
      </c>
    </row>
    <row customHeight="1" ht="11.25">
      <c r="A86" s="0" t="s">
        <v>16</v>
      </c>
      <c r="B86" s="0" t="s">
        <v>2887</v>
      </c>
      <c r="C86" s="0" t="s">
        <v>2888</v>
      </c>
      <c r="D86" s="0" t="s">
        <v>2901</v>
      </c>
      <c r="E86" s="0" t="s">
        <v>2902</v>
      </c>
      <c r="F86" s="0" t="s">
        <v>2713</v>
      </c>
      <c r="G86" s="0" t="s">
        <v>2903</v>
      </c>
    </row>
    <row customHeight="1" ht="11.25">
      <c r="A87" s="0" t="s">
        <v>16</v>
      </c>
      <c r="B87" s="0" t="s">
        <v>2887</v>
      </c>
      <c r="C87" s="0" t="s">
        <v>2888</v>
      </c>
      <c r="D87" s="0" t="s">
        <v>2904</v>
      </c>
      <c r="E87" s="0" t="s">
        <v>2905</v>
      </c>
      <c r="F87" s="0" t="s">
        <v>2713</v>
      </c>
      <c r="G87" s="0" t="s">
        <v>2906</v>
      </c>
    </row>
    <row customHeight="1" ht="11.25">
      <c r="A88" s="0" t="s">
        <v>16</v>
      </c>
      <c r="B88" s="0" t="s">
        <v>2887</v>
      </c>
      <c r="C88" s="0" t="s">
        <v>2888</v>
      </c>
      <c r="D88" s="0" t="s">
        <v>2907</v>
      </c>
      <c r="E88" s="0" t="s">
        <v>2908</v>
      </c>
      <c r="F88" s="0" t="s">
        <v>2713</v>
      </c>
      <c r="G88" s="0" t="s">
        <v>2909</v>
      </c>
    </row>
    <row customHeight="1" ht="11.25">
      <c r="A89" s="0" t="s">
        <v>16</v>
      </c>
      <c r="B89" s="0" t="s">
        <v>2887</v>
      </c>
      <c r="C89" s="0" t="s">
        <v>2888</v>
      </c>
      <c r="D89" s="0" t="s">
        <v>2887</v>
      </c>
      <c r="E89" s="0" t="s">
        <v>2888</v>
      </c>
      <c r="F89" s="0" t="s">
        <v>2710</v>
      </c>
      <c r="G89" s="0" t="s">
        <v>2910</v>
      </c>
    </row>
    <row customHeight="1" ht="11.25">
      <c r="A90" s="0" t="s">
        <v>16</v>
      </c>
      <c r="B90" s="0" t="s">
        <v>2887</v>
      </c>
      <c r="C90" s="0" t="s">
        <v>2888</v>
      </c>
      <c r="D90" s="0" t="s">
        <v>2911</v>
      </c>
      <c r="E90" s="0" t="s">
        <v>2912</v>
      </c>
      <c r="F90" s="0" t="s">
        <v>2741</v>
      </c>
      <c r="G90" s="0" t="s">
        <v>2913</v>
      </c>
    </row>
    <row customHeight="1" ht="11.25">
      <c r="A91" s="0" t="s">
        <v>16</v>
      </c>
      <c r="B91" s="0" t="s">
        <v>2887</v>
      </c>
      <c r="C91" s="0" t="s">
        <v>2888</v>
      </c>
      <c r="D91" s="0" t="s">
        <v>2914</v>
      </c>
      <c r="E91" s="0" t="s">
        <v>2915</v>
      </c>
      <c r="F91" s="0" t="s">
        <v>2713</v>
      </c>
      <c r="G91" s="0" t="s">
        <v>2916</v>
      </c>
    </row>
    <row customHeight="1" ht="11.25">
      <c r="A92" s="0" t="s">
        <v>16</v>
      </c>
      <c r="B92" s="0" t="s">
        <v>2887</v>
      </c>
      <c r="C92" s="0" t="s">
        <v>2888</v>
      </c>
      <c r="D92" s="0" t="s">
        <v>2917</v>
      </c>
      <c r="E92" s="0" t="s">
        <v>2918</v>
      </c>
      <c r="F92" s="0" t="s">
        <v>2713</v>
      </c>
      <c r="G92" s="0" t="s">
        <v>2919</v>
      </c>
    </row>
    <row customHeight="1" ht="11.25">
      <c r="A93" s="0" t="s">
        <v>16</v>
      </c>
      <c r="B93" s="0" t="s">
        <v>2887</v>
      </c>
      <c r="C93" s="0" t="s">
        <v>2888</v>
      </c>
      <c r="D93" s="0" t="s">
        <v>2920</v>
      </c>
      <c r="E93" s="0" t="s">
        <v>2921</v>
      </c>
      <c r="F93" s="0" t="s">
        <v>2713</v>
      </c>
      <c r="G93" s="0" t="s">
        <v>2922</v>
      </c>
    </row>
    <row customHeight="1" ht="11.25">
      <c r="A94" s="0" t="s">
        <v>16</v>
      </c>
      <c r="B94" s="0" t="s">
        <v>2887</v>
      </c>
      <c r="C94" s="0" t="s">
        <v>2888</v>
      </c>
      <c r="D94" s="0" t="s">
        <v>2923</v>
      </c>
      <c r="E94" s="0" t="s">
        <v>2924</v>
      </c>
      <c r="F94" s="0" t="s">
        <v>2713</v>
      </c>
      <c r="G94" s="0" t="s">
        <v>2925</v>
      </c>
    </row>
    <row customHeight="1" ht="11.25">
      <c r="A95" s="0" t="s">
        <v>16</v>
      </c>
      <c r="B95" s="0" t="s">
        <v>2887</v>
      </c>
      <c r="C95" s="0" t="s">
        <v>2888</v>
      </c>
      <c r="D95" s="0" t="s">
        <v>2926</v>
      </c>
      <c r="E95" s="0" t="s">
        <v>2927</v>
      </c>
      <c r="F95" s="0" t="s">
        <v>2713</v>
      </c>
      <c r="G95" s="0" t="s">
        <v>2928</v>
      </c>
    </row>
    <row customHeight="1" ht="11.25">
      <c r="A96" s="0" t="s">
        <v>16</v>
      </c>
      <c r="B96" s="0" t="s">
        <v>2887</v>
      </c>
      <c r="C96" s="0" t="s">
        <v>2888</v>
      </c>
      <c r="D96" s="0" t="s">
        <v>2929</v>
      </c>
      <c r="E96" s="0" t="s">
        <v>2930</v>
      </c>
      <c r="F96" s="0" t="s">
        <v>2713</v>
      </c>
      <c r="G96" s="0" t="s">
        <v>2931</v>
      </c>
    </row>
    <row customHeight="1" ht="11.25">
      <c r="A97" s="0" t="s">
        <v>16</v>
      </c>
      <c r="B97" s="0" t="s">
        <v>2887</v>
      </c>
      <c r="C97" s="0" t="s">
        <v>2888</v>
      </c>
      <c r="D97" s="0" t="s">
        <v>2932</v>
      </c>
      <c r="E97" s="0" t="s">
        <v>2933</v>
      </c>
      <c r="F97" s="0" t="s">
        <v>2741</v>
      </c>
      <c r="G97" s="0" t="s">
        <v>2934</v>
      </c>
    </row>
    <row customHeight="1" ht="11.25">
      <c r="A98" s="0" t="s">
        <v>16</v>
      </c>
      <c r="B98" s="0" t="s">
        <v>2887</v>
      </c>
      <c r="C98" s="0" t="s">
        <v>2888</v>
      </c>
      <c r="D98" s="0" t="s">
        <v>2935</v>
      </c>
      <c r="E98" s="0" t="s">
        <v>2936</v>
      </c>
      <c r="F98" s="0" t="s">
        <v>2713</v>
      </c>
      <c r="G98" s="0" t="s">
        <v>2937</v>
      </c>
    </row>
    <row customHeight="1" ht="11.25">
      <c r="A99" s="0" t="s">
        <v>16</v>
      </c>
      <c r="B99" s="0" t="s">
        <v>2887</v>
      </c>
      <c r="C99" s="0" t="s">
        <v>2888</v>
      </c>
      <c r="D99" s="0" t="s">
        <v>2938</v>
      </c>
      <c r="E99" s="0" t="s">
        <v>2939</v>
      </c>
      <c r="F99" s="0" t="s">
        <v>2713</v>
      </c>
      <c r="G99" s="0" t="s">
        <v>2940</v>
      </c>
    </row>
    <row customHeight="1" ht="11.25">
      <c r="A100" s="0" t="s">
        <v>16</v>
      </c>
      <c r="B100" s="0" t="s">
        <v>2887</v>
      </c>
      <c r="C100" s="0" t="s">
        <v>2888</v>
      </c>
      <c r="D100" s="0" t="s">
        <v>2941</v>
      </c>
      <c r="E100" s="0" t="s">
        <v>2942</v>
      </c>
      <c r="F100" s="0" t="s">
        <v>2713</v>
      </c>
      <c r="G100" s="0" t="s">
        <v>2943</v>
      </c>
    </row>
    <row customHeight="1" ht="11.25">
      <c r="A101" s="0" t="s">
        <v>16</v>
      </c>
      <c r="B101" s="0" t="s">
        <v>2887</v>
      </c>
      <c r="C101" s="0" t="s">
        <v>2888</v>
      </c>
      <c r="D101" s="0" t="s">
        <v>2944</v>
      </c>
      <c r="E101" s="0" t="s">
        <v>2945</v>
      </c>
      <c r="F101" s="0" t="s">
        <v>2713</v>
      </c>
      <c r="G101" s="0" t="s">
        <v>2946</v>
      </c>
    </row>
    <row customHeight="1" ht="11.25">
      <c r="A102" s="0" t="s">
        <v>16</v>
      </c>
      <c r="B102" s="0" t="s">
        <v>2887</v>
      </c>
      <c r="C102" s="0" t="s">
        <v>2888</v>
      </c>
      <c r="D102" s="0" t="s">
        <v>2947</v>
      </c>
      <c r="E102" s="0" t="s">
        <v>2948</v>
      </c>
      <c r="F102" s="0" t="s">
        <v>2741</v>
      </c>
      <c r="G102" s="0" t="s">
        <v>2949</v>
      </c>
    </row>
    <row customHeight="1" ht="11.25">
      <c r="A103" s="0" t="s">
        <v>16</v>
      </c>
      <c r="B103" s="0" t="s">
        <v>2887</v>
      </c>
      <c r="C103" s="0" t="s">
        <v>2888</v>
      </c>
      <c r="D103" s="0" t="s">
        <v>2950</v>
      </c>
      <c r="E103" s="0" t="s">
        <v>2951</v>
      </c>
      <c r="F103" s="0" t="s">
        <v>2713</v>
      </c>
      <c r="G103" s="0" t="s">
        <v>2952</v>
      </c>
    </row>
    <row customHeight="1" ht="11.25">
      <c r="A104" s="0" t="s">
        <v>16</v>
      </c>
      <c r="B104" s="0" t="s">
        <v>2887</v>
      </c>
      <c r="C104" s="0" t="s">
        <v>2888</v>
      </c>
      <c r="D104" s="0" t="s">
        <v>2953</v>
      </c>
      <c r="E104" s="0" t="s">
        <v>2954</v>
      </c>
      <c r="F104" s="0" t="s">
        <v>2741</v>
      </c>
      <c r="G104" s="0" t="s">
        <v>2955</v>
      </c>
    </row>
    <row customHeight="1" ht="11.25">
      <c r="A105" s="0" t="s">
        <v>16</v>
      </c>
      <c r="B105" s="0" t="s">
        <v>2956</v>
      </c>
      <c r="C105" s="0" t="s">
        <v>2957</v>
      </c>
      <c r="D105" s="0" t="s">
        <v>2958</v>
      </c>
      <c r="E105" s="0" t="s">
        <v>2959</v>
      </c>
      <c r="F105" s="0" t="s">
        <v>2718</v>
      </c>
      <c r="G105" s="0" t="s">
        <v>2960</v>
      </c>
    </row>
    <row customHeight="1" ht="11.25">
      <c r="A106" s="0" t="s">
        <v>16</v>
      </c>
      <c r="B106" s="0" t="s">
        <v>2956</v>
      </c>
      <c r="C106" s="0" t="s">
        <v>2957</v>
      </c>
      <c r="D106" s="0" t="s">
        <v>2956</v>
      </c>
      <c r="E106" s="0" t="s">
        <v>2957</v>
      </c>
      <c r="F106" s="0" t="s">
        <v>2710</v>
      </c>
      <c r="G106" s="0" t="s">
        <v>2961</v>
      </c>
    </row>
    <row customHeight="1" ht="11.25">
      <c r="A107" s="0" t="s">
        <v>16</v>
      </c>
      <c r="B107" s="0" t="s">
        <v>2956</v>
      </c>
      <c r="C107" s="0" t="s">
        <v>2957</v>
      </c>
      <c r="D107" s="0" t="s">
        <v>2962</v>
      </c>
      <c r="E107" s="0" t="s">
        <v>2963</v>
      </c>
      <c r="F107" s="0" t="s">
        <v>2713</v>
      </c>
      <c r="G107" s="0" t="s">
        <v>2964</v>
      </c>
    </row>
    <row customHeight="1" ht="11.25">
      <c r="A108" s="0" t="s">
        <v>16</v>
      </c>
      <c r="B108" s="0" t="s">
        <v>2956</v>
      </c>
      <c r="C108" s="0" t="s">
        <v>2957</v>
      </c>
      <c r="D108" s="0" t="s">
        <v>2965</v>
      </c>
      <c r="E108" s="0" t="s">
        <v>2966</v>
      </c>
      <c r="F108" s="0" t="s">
        <v>2713</v>
      </c>
      <c r="G108" s="0" t="s">
        <v>2967</v>
      </c>
    </row>
    <row customHeight="1" ht="11.25">
      <c r="A109" s="0" t="s">
        <v>16</v>
      </c>
      <c r="B109" s="0" t="s">
        <v>2956</v>
      </c>
      <c r="C109" s="0" t="s">
        <v>2957</v>
      </c>
      <c r="D109" s="0" t="s">
        <v>2968</v>
      </c>
      <c r="E109" s="0" t="s">
        <v>2969</v>
      </c>
      <c r="F109" s="0" t="s">
        <v>2713</v>
      </c>
      <c r="G109" s="0" t="s">
        <v>2970</v>
      </c>
    </row>
    <row customHeight="1" ht="11.25">
      <c r="A110" s="0" t="s">
        <v>16</v>
      </c>
      <c r="B110" s="0" t="s">
        <v>2956</v>
      </c>
      <c r="C110" s="0" t="s">
        <v>2957</v>
      </c>
      <c r="D110" s="0" t="s">
        <v>2971</v>
      </c>
      <c r="E110" s="0" t="s">
        <v>2972</v>
      </c>
      <c r="F110" s="0" t="s">
        <v>2713</v>
      </c>
      <c r="G110" s="0" t="s">
        <v>2973</v>
      </c>
    </row>
    <row customHeight="1" ht="11.25">
      <c r="A111" s="0" t="s">
        <v>16</v>
      </c>
      <c r="B111" s="0" t="s">
        <v>2974</v>
      </c>
      <c r="C111" s="0" t="s">
        <v>2975</v>
      </c>
      <c r="D111" s="0" t="s">
        <v>2976</v>
      </c>
      <c r="E111" s="0" t="s">
        <v>2977</v>
      </c>
      <c r="F111" s="0" t="s">
        <v>2713</v>
      </c>
      <c r="G111" s="0" t="s">
        <v>2978</v>
      </c>
    </row>
    <row customHeight="1" ht="11.25">
      <c r="A112" s="0" t="s">
        <v>16</v>
      </c>
      <c r="B112" s="0" t="s">
        <v>2974</v>
      </c>
      <c r="C112" s="0" t="s">
        <v>2975</v>
      </c>
      <c r="D112" s="0" t="s">
        <v>2979</v>
      </c>
      <c r="E112" s="0" t="s">
        <v>2980</v>
      </c>
      <c r="F112" s="0" t="s">
        <v>2713</v>
      </c>
      <c r="G112" s="0" t="s">
        <v>2981</v>
      </c>
    </row>
    <row customHeight="1" ht="11.25">
      <c r="A113" s="0" t="s">
        <v>16</v>
      </c>
      <c r="B113" s="0" t="s">
        <v>2974</v>
      </c>
      <c r="C113" s="0" t="s">
        <v>2975</v>
      </c>
      <c r="D113" s="0" t="s">
        <v>2974</v>
      </c>
      <c r="E113" s="0" t="s">
        <v>2975</v>
      </c>
      <c r="F113" s="0" t="s">
        <v>2710</v>
      </c>
      <c r="G113" s="0" t="s">
        <v>2982</v>
      </c>
    </row>
    <row customHeight="1" ht="11.25">
      <c r="A114" s="0" t="s">
        <v>16</v>
      </c>
      <c r="B114" s="0" t="s">
        <v>2974</v>
      </c>
      <c r="C114" s="0" t="s">
        <v>2975</v>
      </c>
      <c r="D114" s="0" t="s">
        <v>2983</v>
      </c>
      <c r="E114" s="0" t="s">
        <v>2984</v>
      </c>
      <c r="F114" s="0" t="s">
        <v>2713</v>
      </c>
      <c r="G114" s="0" t="s">
        <v>2985</v>
      </c>
    </row>
    <row customHeight="1" ht="11.25">
      <c r="A115" s="0" t="s">
        <v>16</v>
      </c>
      <c r="B115" s="0" t="s">
        <v>2974</v>
      </c>
      <c r="C115" s="0" t="s">
        <v>2975</v>
      </c>
      <c r="D115" s="0" t="s">
        <v>2986</v>
      </c>
      <c r="E115" s="0" t="s">
        <v>2987</v>
      </c>
      <c r="F115" s="0" t="s">
        <v>2713</v>
      </c>
      <c r="G115" s="0" t="s">
        <v>2988</v>
      </c>
    </row>
    <row customHeight="1" ht="11.25">
      <c r="A116" s="0" t="s">
        <v>16</v>
      </c>
      <c r="B116" s="0" t="s">
        <v>2974</v>
      </c>
      <c r="C116" s="0" t="s">
        <v>2975</v>
      </c>
      <c r="D116" s="0" t="s">
        <v>2989</v>
      </c>
      <c r="E116" s="0" t="s">
        <v>2990</v>
      </c>
      <c r="F116" s="0" t="s">
        <v>2713</v>
      </c>
      <c r="G116" s="0" t="s">
        <v>2991</v>
      </c>
    </row>
    <row customHeight="1" ht="11.25">
      <c r="A117" s="0" t="s">
        <v>16</v>
      </c>
      <c r="B117" s="0" t="s">
        <v>2974</v>
      </c>
      <c r="C117" s="0" t="s">
        <v>2975</v>
      </c>
      <c r="D117" s="0" t="s">
        <v>2992</v>
      </c>
      <c r="E117" s="0" t="s">
        <v>2993</v>
      </c>
      <c r="F117" s="0" t="s">
        <v>2713</v>
      </c>
      <c r="G117" s="0" t="s">
        <v>2994</v>
      </c>
    </row>
    <row customHeight="1" ht="11.25">
      <c r="A118" s="0" t="s">
        <v>16</v>
      </c>
      <c r="B118" s="0" t="s">
        <v>2974</v>
      </c>
      <c r="C118" s="0" t="s">
        <v>2975</v>
      </c>
      <c r="D118" s="0" t="s">
        <v>2995</v>
      </c>
      <c r="E118" s="0" t="s">
        <v>2996</v>
      </c>
      <c r="F118" s="0" t="s">
        <v>2713</v>
      </c>
      <c r="G118" s="0" t="s">
        <v>2997</v>
      </c>
    </row>
    <row customHeight="1" ht="11.25">
      <c r="A119" s="0" t="s">
        <v>16</v>
      </c>
      <c r="B119" s="0" t="s">
        <v>2974</v>
      </c>
      <c r="C119" s="0" t="s">
        <v>2975</v>
      </c>
      <c r="D119" s="0" t="s">
        <v>2998</v>
      </c>
      <c r="E119" s="0" t="s">
        <v>2999</v>
      </c>
      <c r="F119" s="0" t="s">
        <v>2713</v>
      </c>
      <c r="G119" s="0" t="s">
        <v>3000</v>
      </c>
    </row>
    <row customHeight="1" ht="11.25">
      <c r="A120" s="0" t="s">
        <v>16</v>
      </c>
      <c r="B120" s="0" t="s">
        <v>2974</v>
      </c>
      <c r="C120" s="0" t="s">
        <v>2975</v>
      </c>
      <c r="D120" s="0" t="s">
        <v>3001</v>
      </c>
      <c r="E120" s="0" t="s">
        <v>3002</v>
      </c>
      <c r="F120" s="0" t="s">
        <v>2713</v>
      </c>
      <c r="G120" s="0" t="s">
        <v>3003</v>
      </c>
    </row>
    <row customHeight="1" ht="11.25">
      <c r="A121" s="0" t="s">
        <v>16</v>
      </c>
      <c r="B121" s="0" t="s">
        <v>2974</v>
      </c>
      <c r="C121" s="0" t="s">
        <v>2975</v>
      </c>
      <c r="D121" s="0" t="s">
        <v>3004</v>
      </c>
      <c r="E121" s="0" t="s">
        <v>3005</v>
      </c>
      <c r="F121" s="0" t="s">
        <v>2713</v>
      </c>
      <c r="G121" s="0" t="s">
        <v>3006</v>
      </c>
    </row>
    <row customHeight="1" ht="11.25">
      <c r="A122" s="0" t="s">
        <v>16</v>
      </c>
      <c r="B122" s="0" t="s">
        <v>3007</v>
      </c>
      <c r="C122" s="0" t="s">
        <v>3008</v>
      </c>
      <c r="D122" s="0" t="s">
        <v>3009</v>
      </c>
      <c r="E122" s="0" t="s">
        <v>3010</v>
      </c>
      <c r="F122" s="0" t="s">
        <v>2713</v>
      </c>
      <c r="G122" s="0" t="s">
        <v>3011</v>
      </c>
    </row>
    <row customHeight="1" ht="11.25">
      <c r="A123" s="0" t="s">
        <v>16</v>
      </c>
      <c r="B123" s="0" t="s">
        <v>3007</v>
      </c>
      <c r="C123" s="0" t="s">
        <v>3008</v>
      </c>
      <c r="D123" s="0" t="s">
        <v>3012</v>
      </c>
      <c r="E123" s="0" t="s">
        <v>3013</v>
      </c>
      <c r="F123" s="0" t="s">
        <v>2713</v>
      </c>
      <c r="G123" s="0" t="s">
        <v>3014</v>
      </c>
    </row>
    <row customHeight="1" ht="11.25">
      <c r="A124" s="0" t="s">
        <v>16</v>
      </c>
      <c r="B124" s="0" t="s">
        <v>3007</v>
      </c>
      <c r="C124" s="0" t="s">
        <v>3008</v>
      </c>
      <c r="D124" s="0" t="s">
        <v>3007</v>
      </c>
      <c r="E124" s="0" t="s">
        <v>3008</v>
      </c>
      <c r="F124" s="0" t="s">
        <v>2710</v>
      </c>
      <c r="G124" s="0" t="s">
        <v>3015</v>
      </c>
    </row>
    <row customHeight="1" ht="11.25">
      <c r="A125" s="0" t="s">
        <v>16</v>
      </c>
      <c r="B125" s="0" t="s">
        <v>3007</v>
      </c>
      <c r="C125" s="0" t="s">
        <v>3008</v>
      </c>
      <c r="D125" s="0" t="s">
        <v>3016</v>
      </c>
      <c r="E125" s="0" t="s">
        <v>3017</v>
      </c>
      <c r="F125" s="0" t="s">
        <v>2741</v>
      </c>
      <c r="G125" s="0" t="s">
        <v>3018</v>
      </c>
    </row>
    <row customHeight="1" ht="11.25">
      <c r="A126" s="0" t="s">
        <v>16</v>
      </c>
      <c r="B126" s="0" t="s">
        <v>3007</v>
      </c>
      <c r="C126" s="0" t="s">
        <v>3008</v>
      </c>
      <c r="D126" s="0" t="s">
        <v>3019</v>
      </c>
      <c r="E126" s="0" t="s">
        <v>3020</v>
      </c>
      <c r="F126" s="0" t="s">
        <v>2713</v>
      </c>
      <c r="G126" s="0" t="s">
        <v>3021</v>
      </c>
    </row>
    <row customHeight="1" ht="11.25">
      <c r="A127" s="0" t="s">
        <v>16</v>
      </c>
      <c r="B127" s="0" t="s">
        <v>3007</v>
      </c>
      <c r="C127" s="0" t="s">
        <v>3008</v>
      </c>
      <c r="D127" s="0" t="s">
        <v>3022</v>
      </c>
      <c r="E127" s="0" t="s">
        <v>3023</v>
      </c>
      <c r="F127" s="0" t="s">
        <v>2713</v>
      </c>
      <c r="G127" s="0" t="s">
        <v>3024</v>
      </c>
    </row>
    <row customHeight="1" ht="11.25">
      <c r="A128" s="0" t="s">
        <v>16</v>
      </c>
      <c r="B128" s="0" t="s">
        <v>3007</v>
      </c>
      <c r="C128" s="0" t="s">
        <v>3008</v>
      </c>
      <c r="D128" s="0" t="s">
        <v>3025</v>
      </c>
      <c r="E128" s="0" t="s">
        <v>3026</v>
      </c>
      <c r="F128" s="0" t="s">
        <v>2713</v>
      </c>
      <c r="G128" s="0" t="s">
        <v>3027</v>
      </c>
    </row>
    <row customHeight="1" ht="11.25">
      <c r="A129" s="0" t="s">
        <v>16</v>
      </c>
      <c r="B129" s="0" t="s">
        <v>3028</v>
      </c>
      <c r="C129" s="0" t="s">
        <v>3029</v>
      </c>
      <c r="D129" s="0" t="s">
        <v>3030</v>
      </c>
      <c r="E129" s="0" t="s">
        <v>3031</v>
      </c>
      <c r="F129" s="0" t="s">
        <v>2713</v>
      </c>
      <c r="G129" s="0" t="s">
        <v>3032</v>
      </c>
    </row>
    <row customHeight="1" ht="11.25">
      <c r="A130" s="0" t="s">
        <v>16</v>
      </c>
      <c r="B130" s="0" t="s">
        <v>3028</v>
      </c>
      <c r="C130" s="0" t="s">
        <v>3029</v>
      </c>
      <c r="D130" s="0" t="s">
        <v>3033</v>
      </c>
      <c r="E130" s="0" t="s">
        <v>3034</v>
      </c>
      <c r="F130" s="0" t="s">
        <v>2713</v>
      </c>
      <c r="G130" s="0" t="s">
        <v>3035</v>
      </c>
    </row>
    <row customHeight="1" ht="11.25">
      <c r="A131" s="0" t="s">
        <v>16</v>
      </c>
      <c r="B131" s="0" t="s">
        <v>3028</v>
      </c>
      <c r="C131" s="0" t="s">
        <v>3029</v>
      </c>
      <c r="D131" s="0" t="s">
        <v>3036</v>
      </c>
      <c r="E131" s="0" t="s">
        <v>3037</v>
      </c>
      <c r="F131" s="0" t="s">
        <v>2713</v>
      </c>
      <c r="G131" s="0" t="s">
        <v>3038</v>
      </c>
    </row>
    <row customHeight="1" ht="11.25">
      <c r="A132" s="0" t="s">
        <v>16</v>
      </c>
      <c r="B132" s="0" t="s">
        <v>3028</v>
      </c>
      <c r="C132" s="0" t="s">
        <v>3029</v>
      </c>
      <c r="D132" s="0" t="s">
        <v>3039</v>
      </c>
      <c r="E132" s="0" t="s">
        <v>3040</v>
      </c>
      <c r="F132" s="0" t="s">
        <v>2713</v>
      </c>
      <c r="G132" s="0" t="s">
        <v>3041</v>
      </c>
    </row>
    <row customHeight="1" ht="11.25">
      <c r="A133" s="0" t="s">
        <v>16</v>
      </c>
      <c r="B133" s="0" t="s">
        <v>3028</v>
      </c>
      <c r="C133" s="0" t="s">
        <v>3029</v>
      </c>
      <c r="D133" s="0" t="s">
        <v>3028</v>
      </c>
      <c r="E133" s="0" t="s">
        <v>3029</v>
      </c>
      <c r="F133" s="0" t="s">
        <v>2710</v>
      </c>
      <c r="G133" s="0" t="s">
        <v>3042</v>
      </c>
    </row>
    <row customHeight="1" ht="11.25">
      <c r="A134" s="0" t="s">
        <v>16</v>
      </c>
      <c r="B134" s="0" t="s">
        <v>3028</v>
      </c>
      <c r="C134" s="0" t="s">
        <v>3029</v>
      </c>
      <c r="D134" s="0" t="s">
        <v>3043</v>
      </c>
      <c r="E134" s="0" t="s">
        <v>3044</v>
      </c>
      <c r="F134" s="0" t="s">
        <v>2713</v>
      </c>
      <c r="G134" s="0" t="s">
        <v>3045</v>
      </c>
    </row>
    <row customHeight="1" ht="11.25">
      <c r="A135" s="0" t="s">
        <v>16</v>
      </c>
      <c r="B135" s="0" t="s">
        <v>3028</v>
      </c>
      <c r="C135" s="0" t="s">
        <v>3029</v>
      </c>
      <c r="D135" s="0" t="s">
        <v>3046</v>
      </c>
      <c r="E135" s="0" t="s">
        <v>3047</v>
      </c>
      <c r="F135" s="0" t="s">
        <v>2713</v>
      </c>
      <c r="G135" s="0" t="s">
        <v>3048</v>
      </c>
    </row>
    <row customHeight="1" ht="11.25">
      <c r="A136" s="0" t="s">
        <v>16</v>
      </c>
      <c r="B136" s="0" t="s">
        <v>3028</v>
      </c>
      <c r="C136" s="0" t="s">
        <v>3029</v>
      </c>
      <c r="D136" s="0" t="s">
        <v>3049</v>
      </c>
      <c r="E136" s="0" t="s">
        <v>3050</v>
      </c>
      <c r="F136" s="0" t="s">
        <v>2713</v>
      </c>
      <c r="G136" s="0" t="s">
        <v>3051</v>
      </c>
    </row>
    <row customHeight="1" ht="11.25">
      <c r="A137" s="0" t="s">
        <v>16</v>
      </c>
      <c r="B137" s="0" t="s">
        <v>3028</v>
      </c>
      <c r="C137" s="0" t="s">
        <v>3029</v>
      </c>
      <c r="D137" s="0" t="s">
        <v>3052</v>
      </c>
      <c r="E137" s="0" t="s">
        <v>3053</v>
      </c>
      <c r="F137" s="0" t="s">
        <v>2713</v>
      </c>
      <c r="G137" s="0" t="s">
        <v>3054</v>
      </c>
    </row>
    <row customHeight="1" ht="11.25">
      <c r="A138" s="0" t="s">
        <v>16</v>
      </c>
      <c r="B138" s="0" t="s">
        <v>3028</v>
      </c>
      <c r="C138" s="0" t="s">
        <v>3029</v>
      </c>
      <c r="D138" s="0" t="s">
        <v>3055</v>
      </c>
      <c r="E138" s="0" t="s">
        <v>3056</v>
      </c>
      <c r="F138" s="0" t="s">
        <v>2713</v>
      </c>
      <c r="G138" s="0" t="s">
        <v>3057</v>
      </c>
    </row>
    <row customHeight="1" ht="11.25">
      <c r="A139" s="0" t="s">
        <v>16</v>
      </c>
      <c r="B139" s="0" t="s">
        <v>3028</v>
      </c>
      <c r="C139" s="0" t="s">
        <v>3029</v>
      </c>
      <c r="D139" s="0" t="s">
        <v>3058</v>
      </c>
      <c r="E139" s="0" t="s">
        <v>3059</v>
      </c>
      <c r="F139" s="0" t="s">
        <v>2713</v>
      </c>
      <c r="G139" s="0" t="s">
        <v>3060</v>
      </c>
    </row>
    <row customHeight="1" ht="11.25">
      <c r="A140" s="0" t="s">
        <v>16</v>
      </c>
      <c r="B140" s="0" t="s">
        <v>3028</v>
      </c>
      <c r="C140" s="0" t="s">
        <v>3029</v>
      </c>
      <c r="D140" s="0" t="s">
        <v>3061</v>
      </c>
      <c r="E140" s="0" t="s">
        <v>3062</v>
      </c>
      <c r="F140" s="0" t="s">
        <v>2713</v>
      </c>
      <c r="G140" s="0" t="s">
        <v>3063</v>
      </c>
    </row>
    <row customHeight="1" ht="11.25">
      <c r="A141" s="0" t="s">
        <v>16</v>
      </c>
      <c r="B141" s="0" t="s">
        <v>3028</v>
      </c>
      <c r="C141" s="0" t="s">
        <v>3029</v>
      </c>
      <c r="D141" s="0" t="s">
        <v>3064</v>
      </c>
      <c r="E141" s="0" t="s">
        <v>3065</v>
      </c>
      <c r="F141" s="0" t="s">
        <v>2713</v>
      </c>
      <c r="G141" s="0" t="s">
        <v>3066</v>
      </c>
    </row>
    <row customHeight="1" ht="11.25">
      <c r="A142" s="0" t="s">
        <v>16</v>
      </c>
      <c r="B142" s="0" t="s">
        <v>3028</v>
      </c>
      <c r="C142" s="0" t="s">
        <v>3029</v>
      </c>
      <c r="D142" s="0" t="s">
        <v>3067</v>
      </c>
      <c r="E142" s="0" t="s">
        <v>3068</v>
      </c>
      <c r="F142" s="0" t="s">
        <v>2713</v>
      </c>
      <c r="G142" s="0" t="s">
        <v>3069</v>
      </c>
    </row>
    <row customHeight="1" ht="11.25">
      <c r="A143" s="0" t="s">
        <v>16</v>
      </c>
      <c r="B143" s="0" t="s">
        <v>3028</v>
      </c>
      <c r="C143" s="0" t="s">
        <v>3029</v>
      </c>
      <c r="D143" s="0" t="s">
        <v>3070</v>
      </c>
      <c r="E143" s="0" t="s">
        <v>3071</v>
      </c>
      <c r="F143" s="0" t="s">
        <v>2713</v>
      </c>
      <c r="G143" s="0" t="s">
        <v>3072</v>
      </c>
    </row>
    <row customHeight="1" ht="11.25">
      <c r="A144" s="0" t="s">
        <v>16</v>
      </c>
      <c r="B144" s="0" t="s">
        <v>3028</v>
      </c>
      <c r="C144" s="0" t="s">
        <v>3029</v>
      </c>
      <c r="D144" s="0" t="s">
        <v>3073</v>
      </c>
      <c r="E144" s="0" t="s">
        <v>3074</v>
      </c>
      <c r="F144" s="0" t="s">
        <v>2713</v>
      </c>
      <c r="G144" s="0" t="s">
        <v>3075</v>
      </c>
    </row>
    <row customHeight="1" ht="11.25">
      <c r="A145" s="0" t="s">
        <v>16</v>
      </c>
      <c r="B145" s="0" t="s">
        <v>3028</v>
      </c>
      <c r="C145" s="0" t="s">
        <v>3029</v>
      </c>
      <c r="D145" s="0" t="s">
        <v>3076</v>
      </c>
      <c r="E145" s="0" t="s">
        <v>3077</v>
      </c>
      <c r="F145" s="0" t="s">
        <v>2713</v>
      </c>
      <c r="G145" s="0" t="s">
        <v>3078</v>
      </c>
    </row>
    <row customHeight="1" ht="11.25">
      <c r="A146" s="0" t="s">
        <v>16</v>
      </c>
      <c r="B146" s="0" t="s">
        <v>3028</v>
      </c>
      <c r="C146" s="0" t="s">
        <v>3029</v>
      </c>
      <c r="D146" s="0" t="s">
        <v>3079</v>
      </c>
      <c r="E146" s="0" t="s">
        <v>3080</v>
      </c>
      <c r="F146" s="0" t="s">
        <v>2713</v>
      </c>
      <c r="G146" s="0" t="s">
        <v>3081</v>
      </c>
    </row>
    <row customHeight="1" ht="11.25">
      <c r="A147" s="0" t="s">
        <v>16</v>
      </c>
      <c r="B147" s="0" t="s">
        <v>3028</v>
      </c>
      <c r="C147" s="0" t="s">
        <v>3029</v>
      </c>
      <c r="D147" s="0" t="s">
        <v>3082</v>
      </c>
      <c r="E147" s="0" t="s">
        <v>3083</v>
      </c>
      <c r="F147" s="0" t="s">
        <v>2713</v>
      </c>
      <c r="G147" s="0" t="s">
        <v>3084</v>
      </c>
    </row>
    <row customHeight="1" ht="11.25">
      <c r="A148" s="0" t="s">
        <v>16</v>
      </c>
      <c r="B148" s="0" t="s">
        <v>3028</v>
      </c>
      <c r="C148" s="0" t="s">
        <v>3029</v>
      </c>
      <c r="D148" s="0" t="s">
        <v>3085</v>
      </c>
      <c r="E148" s="0" t="s">
        <v>3086</v>
      </c>
      <c r="F148" s="0" t="s">
        <v>2713</v>
      </c>
      <c r="G148" s="0" t="s">
        <v>3087</v>
      </c>
    </row>
    <row customHeight="1" ht="11.25">
      <c r="A149" s="0" t="s">
        <v>16</v>
      </c>
      <c r="B149" s="0" t="s">
        <v>3028</v>
      </c>
      <c r="C149" s="0" t="s">
        <v>3029</v>
      </c>
      <c r="D149" s="0" t="s">
        <v>3088</v>
      </c>
      <c r="E149" s="0" t="s">
        <v>3089</v>
      </c>
      <c r="F149" s="0" t="s">
        <v>2718</v>
      </c>
      <c r="G149" s="0" t="s">
        <v>3090</v>
      </c>
    </row>
    <row customHeight="1" ht="11.25">
      <c r="A150" s="0" t="s">
        <v>16</v>
      </c>
      <c r="B150" s="0" t="s">
        <v>3091</v>
      </c>
      <c r="C150" s="0" t="s">
        <v>3092</v>
      </c>
      <c r="D150" s="0" t="s">
        <v>3093</v>
      </c>
      <c r="E150" s="0" t="s">
        <v>3094</v>
      </c>
      <c r="F150" s="0" t="s">
        <v>2713</v>
      </c>
      <c r="G150" s="0" t="s">
        <v>3095</v>
      </c>
    </row>
    <row customHeight="1" ht="11.25">
      <c r="A151" s="0" t="s">
        <v>16</v>
      </c>
      <c r="B151" s="0" t="s">
        <v>3091</v>
      </c>
      <c r="C151" s="0" t="s">
        <v>3092</v>
      </c>
      <c r="D151" s="0" t="s">
        <v>3096</v>
      </c>
      <c r="E151" s="0" t="s">
        <v>3097</v>
      </c>
      <c r="F151" s="0" t="s">
        <v>2713</v>
      </c>
      <c r="G151" s="0" t="s">
        <v>3098</v>
      </c>
    </row>
    <row customHeight="1" ht="11.25">
      <c r="A152" s="0" t="s">
        <v>16</v>
      </c>
      <c r="B152" s="0" t="s">
        <v>3091</v>
      </c>
      <c r="C152" s="0" t="s">
        <v>3092</v>
      </c>
      <c r="D152" s="0" t="s">
        <v>3091</v>
      </c>
      <c r="E152" s="0" t="s">
        <v>3092</v>
      </c>
      <c r="F152" s="0" t="s">
        <v>2710</v>
      </c>
      <c r="G152" s="0" t="s">
        <v>3099</v>
      </c>
    </row>
    <row customHeight="1" ht="11.25">
      <c r="A153" s="0" t="s">
        <v>16</v>
      </c>
      <c r="B153" s="0" t="s">
        <v>3091</v>
      </c>
      <c r="C153" s="0" t="s">
        <v>3092</v>
      </c>
      <c r="D153" s="0" t="s">
        <v>2832</v>
      </c>
      <c r="E153" s="0" t="s">
        <v>3100</v>
      </c>
      <c r="F153" s="0" t="s">
        <v>2713</v>
      </c>
      <c r="G153" s="0" t="s">
        <v>3101</v>
      </c>
    </row>
    <row customHeight="1" ht="11.25">
      <c r="A154" s="0" t="s">
        <v>16</v>
      </c>
      <c r="B154" s="0" t="s">
        <v>3091</v>
      </c>
      <c r="C154" s="0" t="s">
        <v>3092</v>
      </c>
      <c r="D154" s="0" t="s">
        <v>3102</v>
      </c>
      <c r="E154" s="0" t="s">
        <v>3103</v>
      </c>
      <c r="F154" s="0" t="s">
        <v>2713</v>
      </c>
      <c r="G154" s="0" t="s">
        <v>3104</v>
      </c>
    </row>
    <row customHeight="1" ht="11.25">
      <c r="A155" s="0" t="s">
        <v>16</v>
      </c>
      <c r="B155" s="0" t="s">
        <v>3091</v>
      </c>
      <c r="C155" s="0" t="s">
        <v>3092</v>
      </c>
      <c r="D155" s="0" t="s">
        <v>3105</v>
      </c>
      <c r="E155" s="0" t="s">
        <v>3106</v>
      </c>
      <c r="F155" s="0" t="s">
        <v>2713</v>
      </c>
      <c r="G155" s="0" t="s">
        <v>3107</v>
      </c>
    </row>
    <row customHeight="1" ht="11.25">
      <c r="A156" s="0" t="s">
        <v>16</v>
      </c>
      <c r="B156" s="0" t="s">
        <v>3091</v>
      </c>
      <c r="C156" s="0" t="s">
        <v>3092</v>
      </c>
      <c r="D156" s="0" t="s">
        <v>3108</v>
      </c>
      <c r="E156" s="0" t="s">
        <v>3109</v>
      </c>
      <c r="F156" s="0" t="s">
        <v>2713</v>
      </c>
      <c r="G156" s="0" t="s">
        <v>3110</v>
      </c>
    </row>
    <row customHeight="1" ht="11.25">
      <c r="A157" s="0" t="s">
        <v>16</v>
      </c>
      <c r="B157" s="0" t="s">
        <v>3091</v>
      </c>
      <c r="C157" s="0" t="s">
        <v>3092</v>
      </c>
      <c r="D157" s="0" t="s">
        <v>3111</v>
      </c>
      <c r="E157" s="0" t="s">
        <v>3112</v>
      </c>
      <c r="F157" s="0" t="s">
        <v>2713</v>
      </c>
      <c r="G157" s="0" t="s">
        <v>3113</v>
      </c>
    </row>
    <row customHeight="1" ht="11.25">
      <c r="A158" s="0" t="s">
        <v>16</v>
      </c>
      <c r="B158" s="0" t="s">
        <v>3091</v>
      </c>
      <c r="C158" s="0" t="s">
        <v>3092</v>
      </c>
      <c r="D158" s="0" t="s">
        <v>3114</v>
      </c>
      <c r="E158" s="0" t="s">
        <v>3115</v>
      </c>
      <c r="F158" s="0" t="s">
        <v>2713</v>
      </c>
      <c r="G158" s="0" t="s">
        <v>3116</v>
      </c>
    </row>
    <row customHeight="1" ht="11.25">
      <c r="A159" s="0" t="s">
        <v>16</v>
      </c>
      <c r="B159" s="0" t="s">
        <v>3117</v>
      </c>
      <c r="C159" s="0" t="s">
        <v>3118</v>
      </c>
      <c r="D159" s="0" t="s">
        <v>3119</v>
      </c>
      <c r="E159" s="0" t="s">
        <v>3120</v>
      </c>
      <c r="F159" s="0" t="s">
        <v>2713</v>
      </c>
      <c r="G159" s="0" t="s">
        <v>3121</v>
      </c>
    </row>
    <row customHeight="1" ht="11.25">
      <c r="A160" s="0" t="s">
        <v>16</v>
      </c>
      <c r="B160" s="0" t="s">
        <v>3117</v>
      </c>
      <c r="C160" s="0" t="s">
        <v>3118</v>
      </c>
      <c r="D160" s="0" t="s">
        <v>3122</v>
      </c>
      <c r="E160" s="0" t="s">
        <v>3123</v>
      </c>
      <c r="F160" s="0" t="s">
        <v>2713</v>
      </c>
      <c r="G160" s="0" t="s">
        <v>3124</v>
      </c>
    </row>
    <row customHeight="1" ht="11.25">
      <c r="A161" s="0" t="s">
        <v>16</v>
      </c>
      <c r="B161" s="0" t="s">
        <v>3117</v>
      </c>
      <c r="C161" s="0" t="s">
        <v>3118</v>
      </c>
      <c r="D161" s="0" t="s">
        <v>3125</v>
      </c>
      <c r="E161" s="0" t="s">
        <v>3126</v>
      </c>
      <c r="F161" s="0" t="s">
        <v>2713</v>
      </c>
      <c r="G161" s="0" t="s">
        <v>3127</v>
      </c>
    </row>
    <row customHeight="1" ht="11.25">
      <c r="A162" s="0" t="s">
        <v>16</v>
      </c>
      <c r="B162" s="0" t="s">
        <v>3117</v>
      </c>
      <c r="C162" s="0" t="s">
        <v>3118</v>
      </c>
      <c r="D162" s="0" t="s">
        <v>3128</v>
      </c>
      <c r="E162" s="0" t="s">
        <v>3129</v>
      </c>
      <c r="F162" s="0" t="s">
        <v>2713</v>
      </c>
      <c r="G162" s="0" t="s">
        <v>3130</v>
      </c>
    </row>
    <row customHeight="1" ht="11.25">
      <c r="A163" s="0" t="s">
        <v>16</v>
      </c>
      <c r="B163" s="0" t="s">
        <v>3117</v>
      </c>
      <c r="C163" s="0" t="s">
        <v>3118</v>
      </c>
      <c r="D163" s="0" t="s">
        <v>3117</v>
      </c>
      <c r="E163" s="0" t="s">
        <v>3118</v>
      </c>
      <c r="F163" s="0" t="s">
        <v>2710</v>
      </c>
      <c r="G163" s="0" t="s">
        <v>3131</v>
      </c>
    </row>
    <row customHeight="1" ht="11.25">
      <c r="A164" s="0" t="s">
        <v>16</v>
      </c>
      <c r="B164" s="0" t="s">
        <v>3117</v>
      </c>
      <c r="C164" s="0" t="s">
        <v>3118</v>
      </c>
      <c r="D164" s="0" t="s">
        <v>3132</v>
      </c>
      <c r="E164" s="0" t="s">
        <v>3133</v>
      </c>
      <c r="F164" s="0" t="s">
        <v>2718</v>
      </c>
      <c r="G164" s="0" t="s">
        <v>3134</v>
      </c>
    </row>
    <row customHeight="1" ht="11.25">
      <c r="A165" s="0" t="s">
        <v>16</v>
      </c>
      <c r="B165" s="0" t="s">
        <v>3117</v>
      </c>
      <c r="C165" s="0" t="s">
        <v>3118</v>
      </c>
      <c r="D165" s="0" t="s">
        <v>3135</v>
      </c>
      <c r="E165" s="0" t="s">
        <v>3136</v>
      </c>
      <c r="F165" s="0" t="s">
        <v>2713</v>
      </c>
      <c r="G165" s="0" t="s">
        <v>3137</v>
      </c>
    </row>
    <row customHeight="1" ht="11.25">
      <c r="A166" s="0" t="s">
        <v>16</v>
      </c>
      <c r="B166" s="0" t="s">
        <v>3117</v>
      </c>
      <c r="C166" s="0" t="s">
        <v>3118</v>
      </c>
      <c r="D166" s="0" t="s">
        <v>3138</v>
      </c>
      <c r="E166" s="0" t="s">
        <v>3139</v>
      </c>
      <c r="F166" s="0" t="s">
        <v>2713</v>
      </c>
      <c r="G166" s="0" t="s">
        <v>3140</v>
      </c>
    </row>
    <row customHeight="1" ht="11.25">
      <c r="A167" s="0" t="s">
        <v>16</v>
      </c>
      <c r="B167" s="0" t="s">
        <v>3117</v>
      </c>
      <c r="C167" s="0" t="s">
        <v>3118</v>
      </c>
      <c r="D167" s="0" t="s">
        <v>3141</v>
      </c>
      <c r="E167" s="0" t="s">
        <v>3142</v>
      </c>
      <c r="F167" s="0" t="s">
        <v>2713</v>
      </c>
      <c r="G167" s="0" t="s">
        <v>3143</v>
      </c>
    </row>
    <row customHeight="1" ht="11.25">
      <c r="A168" s="0" t="s">
        <v>16</v>
      </c>
      <c r="B168" s="0" t="s">
        <v>3117</v>
      </c>
      <c r="C168" s="0" t="s">
        <v>3118</v>
      </c>
      <c r="D168" s="0" t="s">
        <v>3144</v>
      </c>
      <c r="E168" s="0" t="s">
        <v>3145</v>
      </c>
      <c r="F168" s="0" t="s">
        <v>2713</v>
      </c>
      <c r="G168" s="0" t="s">
        <v>3146</v>
      </c>
    </row>
    <row customHeight="1" ht="11.25">
      <c r="A169" s="0" t="s">
        <v>16</v>
      </c>
      <c r="B169" s="0" t="s">
        <v>3117</v>
      </c>
      <c r="C169" s="0" t="s">
        <v>3118</v>
      </c>
      <c r="D169" s="0" t="s">
        <v>3147</v>
      </c>
      <c r="E169" s="0" t="s">
        <v>3148</v>
      </c>
      <c r="F169" s="0" t="s">
        <v>2713</v>
      </c>
      <c r="G169" s="0" t="s">
        <v>3149</v>
      </c>
    </row>
    <row customHeight="1" ht="11.25">
      <c r="A170" s="0" t="s">
        <v>16</v>
      </c>
      <c r="B170" s="0" t="s">
        <v>3117</v>
      </c>
      <c r="C170" s="0" t="s">
        <v>3118</v>
      </c>
      <c r="D170" s="0" t="s">
        <v>3150</v>
      </c>
      <c r="E170" s="0" t="s">
        <v>3151</v>
      </c>
      <c r="F170" s="0" t="s">
        <v>2713</v>
      </c>
      <c r="G170" s="0" t="s">
        <v>3152</v>
      </c>
    </row>
    <row customHeight="1" ht="11.25">
      <c r="A171" s="0" t="s">
        <v>16</v>
      </c>
      <c r="B171" s="0" t="s">
        <v>3117</v>
      </c>
      <c r="C171" s="0" t="s">
        <v>3118</v>
      </c>
      <c r="D171" s="0" t="s">
        <v>3153</v>
      </c>
      <c r="E171" s="0" t="s">
        <v>3154</v>
      </c>
      <c r="F171" s="0" t="s">
        <v>2713</v>
      </c>
      <c r="G171" s="0" t="s">
        <v>3155</v>
      </c>
    </row>
    <row customHeight="1" ht="11.25">
      <c r="A172" s="0" t="s">
        <v>16</v>
      </c>
      <c r="B172" s="0" t="s">
        <v>3117</v>
      </c>
      <c r="C172" s="0" t="s">
        <v>3118</v>
      </c>
      <c r="D172" s="0" t="s">
        <v>3156</v>
      </c>
      <c r="E172" s="0" t="s">
        <v>3157</v>
      </c>
      <c r="F172" s="0" t="s">
        <v>2713</v>
      </c>
      <c r="G172" s="0" t="s">
        <v>3158</v>
      </c>
    </row>
    <row customHeight="1" ht="11.25">
      <c r="A173" s="0" t="s">
        <v>16</v>
      </c>
      <c r="B173" s="0" t="s">
        <v>3117</v>
      </c>
      <c r="C173" s="0" t="s">
        <v>3118</v>
      </c>
      <c r="D173" s="0" t="s">
        <v>3159</v>
      </c>
      <c r="E173" s="0" t="s">
        <v>3160</v>
      </c>
      <c r="F173" s="0" t="s">
        <v>2713</v>
      </c>
      <c r="G173" s="0" t="s">
        <v>3161</v>
      </c>
    </row>
    <row customHeight="1" ht="11.25">
      <c r="A174" s="0" t="s">
        <v>16</v>
      </c>
      <c r="B174" s="0" t="s">
        <v>3117</v>
      </c>
      <c r="C174" s="0" t="s">
        <v>3118</v>
      </c>
      <c r="D174" s="0" t="s">
        <v>3162</v>
      </c>
      <c r="E174" s="0" t="s">
        <v>3163</v>
      </c>
      <c r="F174" s="0" t="s">
        <v>2713</v>
      </c>
      <c r="G174" s="0" t="s">
        <v>3164</v>
      </c>
    </row>
    <row customHeight="1" ht="11.25">
      <c r="A175" s="0" t="s">
        <v>16</v>
      </c>
      <c r="B175" s="0" t="s">
        <v>3165</v>
      </c>
      <c r="C175" s="0" t="s">
        <v>3166</v>
      </c>
      <c r="D175" s="0" t="s">
        <v>3167</v>
      </c>
      <c r="E175" s="0" t="s">
        <v>3168</v>
      </c>
      <c r="F175" s="0" t="s">
        <v>2713</v>
      </c>
      <c r="G175" s="0" t="s">
        <v>3169</v>
      </c>
    </row>
    <row customHeight="1" ht="11.25">
      <c r="A176" s="0" t="s">
        <v>16</v>
      </c>
      <c r="B176" s="0" t="s">
        <v>3165</v>
      </c>
      <c r="C176" s="0" t="s">
        <v>3166</v>
      </c>
      <c r="D176" s="0" t="s">
        <v>3170</v>
      </c>
      <c r="E176" s="0" t="s">
        <v>3171</v>
      </c>
      <c r="F176" s="0" t="s">
        <v>2713</v>
      </c>
      <c r="G176" s="0" t="s">
        <v>3172</v>
      </c>
    </row>
    <row customHeight="1" ht="11.25">
      <c r="A177" s="0" t="s">
        <v>16</v>
      </c>
      <c r="B177" s="0" t="s">
        <v>3165</v>
      </c>
      <c r="C177" s="0" t="s">
        <v>3166</v>
      </c>
      <c r="D177" s="0" t="s">
        <v>3173</v>
      </c>
      <c r="E177" s="0" t="s">
        <v>3174</v>
      </c>
      <c r="F177" s="0" t="s">
        <v>2713</v>
      </c>
      <c r="G177" s="0" t="s">
        <v>3175</v>
      </c>
    </row>
    <row customHeight="1" ht="11.25">
      <c r="A178" s="0" t="s">
        <v>16</v>
      </c>
      <c r="B178" s="0" t="s">
        <v>3165</v>
      </c>
      <c r="C178" s="0" t="s">
        <v>3166</v>
      </c>
      <c r="D178" s="0" t="s">
        <v>3176</v>
      </c>
      <c r="E178" s="0" t="s">
        <v>3177</v>
      </c>
      <c r="F178" s="0" t="s">
        <v>2713</v>
      </c>
      <c r="G178" s="0" t="s">
        <v>3178</v>
      </c>
    </row>
    <row customHeight="1" ht="11.25">
      <c r="A179" s="0" t="s">
        <v>16</v>
      </c>
      <c r="B179" s="0" t="s">
        <v>3165</v>
      </c>
      <c r="C179" s="0" t="s">
        <v>3166</v>
      </c>
      <c r="D179" s="0" t="s">
        <v>3179</v>
      </c>
      <c r="E179" s="0" t="s">
        <v>3180</v>
      </c>
      <c r="F179" s="0" t="s">
        <v>2713</v>
      </c>
      <c r="G179" s="0" t="s">
        <v>3181</v>
      </c>
    </row>
    <row customHeight="1" ht="11.25">
      <c r="A180" s="0" t="s">
        <v>16</v>
      </c>
      <c r="B180" s="0" t="s">
        <v>3165</v>
      </c>
      <c r="C180" s="0" t="s">
        <v>3166</v>
      </c>
      <c r="D180" s="0" t="s">
        <v>3182</v>
      </c>
      <c r="E180" s="0" t="s">
        <v>3183</v>
      </c>
      <c r="F180" s="0" t="s">
        <v>2713</v>
      </c>
      <c r="G180" s="0" t="s">
        <v>3184</v>
      </c>
    </row>
    <row customHeight="1" ht="11.25">
      <c r="A181" s="0" t="s">
        <v>16</v>
      </c>
      <c r="B181" s="0" t="s">
        <v>3165</v>
      </c>
      <c r="C181" s="0" t="s">
        <v>3166</v>
      </c>
      <c r="D181" s="0" t="s">
        <v>3185</v>
      </c>
      <c r="E181" s="0" t="s">
        <v>3186</v>
      </c>
      <c r="F181" s="0" t="s">
        <v>2713</v>
      </c>
      <c r="G181" s="0" t="s">
        <v>3187</v>
      </c>
    </row>
    <row customHeight="1" ht="11.25">
      <c r="A182" s="0" t="s">
        <v>16</v>
      </c>
      <c r="B182" s="0" t="s">
        <v>3165</v>
      </c>
      <c r="C182" s="0" t="s">
        <v>3166</v>
      </c>
      <c r="D182" s="0" t="s">
        <v>3165</v>
      </c>
      <c r="E182" s="0" t="s">
        <v>3166</v>
      </c>
      <c r="F182" s="0" t="s">
        <v>2710</v>
      </c>
      <c r="G182" s="0" t="s">
        <v>3188</v>
      </c>
    </row>
    <row customHeight="1" ht="11.25">
      <c r="A183" s="0" t="s">
        <v>16</v>
      </c>
      <c r="B183" s="0" t="s">
        <v>3165</v>
      </c>
      <c r="C183" s="0" t="s">
        <v>3166</v>
      </c>
      <c r="D183" s="0" t="s">
        <v>3189</v>
      </c>
      <c r="E183" s="0" t="s">
        <v>3190</v>
      </c>
      <c r="F183" s="0" t="s">
        <v>2713</v>
      </c>
      <c r="G183" s="0" t="s">
        <v>3191</v>
      </c>
    </row>
    <row customHeight="1" ht="11.25">
      <c r="A184" s="0" t="s">
        <v>16</v>
      </c>
      <c r="B184" s="0" t="s">
        <v>3165</v>
      </c>
      <c r="C184" s="0" t="s">
        <v>3166</v>
      </c>
      <c r="D184" s="0" t="s">
        <v>3192</v>
      </c>
      <c r="E184" s="0" t="s">
        <v>3193</v>
      </c>
      <c r="F184" s="0" t="s">
        <v>2713</v>
      </c>
      <c r="G184" s="0" t="s">
        <v>3194</v>
      </c>
    </row>
    <row customHeight="1" ht="11.25">
      <c r="A185" s="0" t="s">
        <v>16</v>
      </c>
      <c r="B185" s="0" t="s">
        <v>3165</v>
      </c>
      <c r="C185" s="0" t="s">
        <v>3166</v>
      </c>
      <c r="D185" s="0" t="s">
        <v>3195</v>
      </c>
      <c r="E185" s="0" t="s">
        <v>3196</v>
      </c>
      <c r="F185" s="0" t="s">
        <v>2713</v>
      </c>
      <c r="G185" s="0" t="s">
        <v>3197</v>
      </c>
    </row>
    <row customHeight="1" ht="11.25">
      <c r="A186" s="0" t="s">
        <v>16</v>
      </c>
      <c r="B186" s="0" t="s">
        <v>3165</v>
      </c>
      <c r="C186" s="0" t="s">
        <v>3166</v>
      </c>
      <c r="D186" s="0" t="s">
        <v>2815</v>
      </c>
      <c r="E186" s="0" t="s">
        <v>3198</v>
      </c>
      <c r="F186" s="0" t="s">
        <v>2713</v>
      </c>
      <c r="G186" s="0" t="s">
        <v>3199</v>
      </c>
    </row>
    <row customHeight="1" ht="11.25">
      <c r="A187" s="0" t="s">
        <v>16</v>
      </c>
      <c r="B187" s="0" t="s">
        <v>3165</v>
      </c>
      <c r="C187" s="0" t="s">
        <v>3166</v>
      </c>
      <c r="D187" s="0" t="s">
        <v>3200</v>
      </c>
      <c r="E187" s="0" t="s">
        <v>3201</v>
      </c>
      <c r="F187" s="0" t="s">
        <v>2713</v>
      </c>
      <c r="G187" s="0" t="s">
        <v>3202</v>
      </c>
    </row>
    <row customHeight="1" ht="11.25">
      <c r="A188" s="0" t="s">
        <v>16</v>
      </c>
      <c r="B188" s="0" t="s">
        <v>3165</v>
      </c>
      <c r="C188" s="0" t="s">
        <v>3166</v>
      </c>
      <c r="D188" s="0" t="s">
        <v>3203</v>
      </c>
      <c r="E188" s="0" t="s">
        <v>3204</v>
      </c>
      <c r="F188" s="0" t="s">
        <v>2713</v>
      </c>
      <c r="G188" s="0" t="s">
        <v>3205</v>
      </c>
    </row>
    <row customHeight="1" ht="11.25">
      <c r="A189" s="0" t="s">
        <v>16</v>
      </c>
      <c r="B189" s="0" t="s">
        <v>3165</v>
      </c>
      <c r="C189" s="0" t="s">
        <v>3166</v>
      </c>
      <c r="D189" s="0" t="s">
        <v>3206</v>
      </c>
      <c r="E189" s="0" t="s">
        <v>3207</v>
      </c>
      <c r="F189" s="0" t="s">
        <v>2713</v>
      </c>
      <c r="G189" s="0" t="s">
        <v>3208</v>
      </c>
    </row>
    <row customHeight="1" ht="11.25">
      <c r="A190" s="0" t="s">
        <v>16</v>
      </c>
      <c r="B190" s="0" t="s">
        <v>3209</v>
      </c>
      <c r="C190" s="0" t="s">
        <v>3210</v>
      </c>
      <c r="D190" s="0" t="s">
        <v>3211</v>
      </c>
      <c r="E190" s="0" t="s">
        <v>3212</v>
      </c>
      <c r="F190" s="0" t="s">
        <v>2713</v>
      </c>
      <c r="G190" s="0" t="s">
        <v>3213</v>
      </c>
    </row>
    <row customHeight="1" ht="11.25">
      <c r="A191" s="0" t="s">
        <v>16</v>
      </c>
      <c r="B191" s="0" t="s">
        <v>3209</v>
      </c>
      <c r="C191" s="0" t="s">
        <v>3210</v>
      </c>
      <c r="D191" s="0" t="s">
        <v>3214</v>
      </c>
      <c r="E191" s="0" t="s">
        <v>3215</v>
      </c>
      <c r="F191" s="0" t="s">
        <v>2713</v>
      </c>
      <c r="G191" s="0" t="s">
        <v>3216</v>
      </c>
    </row>
    <row customHeight="1" ht="11.25">
      <c r="A192" s="0" t="s">
        <v>16</v>
      </c>
      <c r="B192" s="0" t="s">
        <v>3209</v>
      </c>
      <c r="C192" s="0" t="s">
        <v>3210</v>
      </c>
      <c r="D192" s="0" t="s">
        <v>3217</v>
      </c>
      <c r="E192" s="0" t="s">
        <v>3218</v>
      </c>
      <c r="F192" s="0" t="s">
        <v>2713</v>
      </c>
      <c r="G192" s="0" t="s">
        <v>3219</v>
      </c>
    </row>
    <row customHeight="1" ht="11.25">
      <c r="A193" s="0" t="s">
        <v>16</v>
      </c>
      <c r="B193" s="0" t="s">
        <v>3209</v>
      </c>
      <c r="C193" s="0" t="s">
        <v>3210</v>
      </c>
      <c r="D193" s="0" t="s">
        <v>3220</v>
      </c>
      <c r="E193" s="0" t="s">
        <v>3221</v>
      </c>
      <c r="F193" s="0" t="s">
        <v>2713</v>
      </c>
      <c r="G193" s="0" t="s">
        <v>3222</v>
      </c>
    </row>
    <row customHeight="1" ht="11.25">
      <c r="A194" s="0" t="s">
        <v>16</v>
      </c>
      <c r="B194" s="0" t="s">
        <v>3209</v>
      </c>
      <c r="C194" s="0" t="s">
        <v>3210</v>
      </c>
      <c r="D194" s="0" t="s">
        <v>3223</v>
      </c>
      <c r="E194" s="0" t="s">
        <v>3224</v>
      </c>
      <c r="F194" s="0" t="s">
        <v>2713</v>
      </c>
      <c r="G194" s="0" t="s">
        <v>3225</v>
      </c>
    </row>
    <row customHeight="1" ht="11.25">
      <c r="A195" s="0" t="s">
        <v>16</v>
      </c>
      <c r="B195" s="0" t="s">
        <v>3209</v>
      </c>
      <c r="C195" s="0" t="s">
        <v>3210</v>
      </c>
      <c r="D195" s="0" t="s">
        <v>3226</v>
      </c>
      <c r="E195" s="0" t="s">
        <v>3227</v>
      </c>
      <c r="F195" s="0" t="s">
        <v>2713</v>
      </c>
      <c r="G195" s="0" t="s">
        <v>3228</v>
      </c>
    </row>
    <row customHeight="1" ht="11.25">
      <c r="A196" s="0" t="s">
        <v>16</v>
      </c>
      <c r="B196" s="0" t="s">
        <v>3209</v>
      </c>
      <c r="C196" s="0" t="s">
        <v>3210</v>
      </c>
      <c r="D196" s="0" t="s">
        <v>3229</v>
      </c>
      <c r="E196" s="0" t="s">
        <v>3230</v>
      </c>
      <c r="F196" s="0" t="s">
        <v>2713</v>
      </c>
      <c r="G196" s="0" t="s">
        <v>3231</v>
      </c>
    </row>
    <row customHeight="1" ht="11.25">
      <c r="A197" s="0" t="s">
        <v>16</v>
      </c>
      <c r="B197" s="0" t="s">
        <v>3209</v>
      </c>
      <c r="C197" s="0" t="s">
        <v>3210</v>
      </c>
      <c r="D197" s="0" t="s">
        <v>3025</v>
      </c>
      <c r="E197" s="0" t="s">
        <v>3232</v>
      </c>
      <c r="F197" s="0" t="s">
        <v>2713</v>
      </c>
      <c r="G197" s="0" t="s">
        <v>3233</v>
      </c>
    </row>
    <row customHeight="1" ht="11.25">
      <c r="A198" s="0" t="s">
        <v>16</v>
      </c>
      <c r="B198" s="0" t="s">
        <v>3209</v>
      </c>
      <c r="C198" s="0" t="s">
        <v>3210</v>
      </c>
      <c r="D198" s="0" t="s">
        <v>3234</v>
      </c>
      <c r="E198" s="0" t="s">
        <v>3235</v>
      </c>
      <c r="F198" s="0" t="s">
        <v>2713</v>
      </c>
      <c r="G198" s="0" t="s">
        <v>3236</v>
      </c>
    </row>
    <row customHeight="1" ht="11.25">
      <c r="A199" s="0" t="s">
        <v>16</v>
      </c>
      <c r="B199" s="0" t="s">
        <v>3209</v>
      </c>
      <c r="C199" s="0" t="s">
        <v>3210</v>
      </c>
      <c r="D199" s="0" t="s">
        <v>3209</v>
      </c>
      <c r="E199" s="0" t="s">
        <v>3210</v>
      </c>
      <c r="F199" s="0" t="s">
        <v>2710</v>
      </c>
      <c r="G199" s="0" t="s">
        <v>3237</v>
      </c>
    </row>
    <row customHeight="1" ht="11.25">
      <c r="A200" s="0" t="s">
        <v>16</v>
      </c>
      <c r="B200" s="0" t="s">
        <v>3209</v>
      </c>
      <c r="C200" s="0" t="s">
        <v>3210</v>
      </c>
      <c r="D200" s="0" t="s">
        <v>3238</v>
      </c>
      <c r="E200" s="0" t="s">
        <v>3239</v>
      </c>
      <c r="F200" s="0" t="s">
        <v>2713</v>
      </c>
      <c r="G200" s="0" t="s">
        <v>3240</v>
      </c>
    </row>
    <row customHeight="1" ht="11.25">
      <c r="A201" s="0" t="s">
        <v>16</v>
      </c>
      <c r="B201" s="0" t="s">
        <v>3209</v>
      </c>
      <c r="C201" s="0" t="s">
        <v>3210</v>
      </c>
      <c r="D201" s="0" t="s">
        <v>3241</v>
      </c>
      <c r="E201" s="0" t="s">
        <v>3242</v>
      </c>
      <c r="F201" s="0" t="s">
        <v>2713</v>
      </c>
      <c r="G201" s="0" t="s">
        <v>3243</v>
      </c>
    </row>
    <row customHeight="1" ht="11.25">
      <c r="A202" s="0" t="s">
        <v>16</v>
      </c>
      <c r="B202" s="0" t="s">
        <v>3209</v>
      </c>
      <c r="C202" s="0" t="s">
        <v>3210</v>
      </c>
      <c r="D202" s="0" t="s">
        <v>3244</v>
      </c>
      <c r="E202" s="0" t="s">
        <v>3245</v>
      </c>
      <c r="F202" s="0" t="s">
        <v>2713</v>
      </c>
      <c r="G202" s="0" t="s">
        <v>3246</v>
      </c>
    </row>
    <row customHeight="1" ht="11.25">
      <c r="A203" s="0" t="s">
        <v>16</v>
      </c>
      <c r="B203" s="0" t="s">
        <v>3247</v>
      </c>
      <c r="C203" s="0" t="s">
        <v>3248</v>
      </c>
      <c r="D203" s="0" t="s">
        <v>3249</v>
      </c>
      <c r="E203" s="0" t="s">
        <v>3250</v>
      </c>
      <c r="F203" s="0" t="s">
        <v>2713</v>
      </c>
      <c r="G203" s="0" t="s">
        <v>3251</v>
      </c>
    </row>
    <row customHeight="1" ht="11.25">
      <c r="A204" s="0" t="s">
        <v>16</v>
      </c>
      <c r="B204" s="0" t="s">
        <v>3247</v>
      </c>
      <c r="C204" s="0" t="s">
        <v>3248</v>
      </c>
      <c r="D204" s="0" t="s">
        <v>3252</v>
      </c>
      <c r="E204" s="0" t="s">
        <v>3253</v>
      </c>
      <c r="F204" s="0" t="s">
        <v>2713</v>
      </c>
      <c r="G204" s="0" t="s">
        <v>3254</v>
      </c>
    </row>
    <row customHeight="1" ht="11.25">
      <c r="A205" s="0" t="s">
        <v>16</v>
      </c>
      <c r="B205" s="0" t="s">
        <v>3247</v>
      </c>
      <c r="C205" s="0" t="s">
        <v>3248</v>
      </c>
      <c r="D205" s="0" t="s">
        <v>3255</v>
      </c>
      <c r="E205" s="0" t="s">
        <v>3256</v>
      </c>
      <c r="F205" s="0" t="s">
        <v>2713</v>
      </c>
      <c r="G205" s="0" t="s">
        <v>3257</v>
      </c>
    </row>
    <row customHeight="1" ht="11.25">
      <c r="A206" s="0" t="s">
        <v>16</v>
      </c>
      <c r="B206" s="0" t="s">
        <v>3247</v>
      </c>
      <c r="C206" s="0" t="s">
        <v>3248</v>
      </c>
      <c r="D206" s="0" t="s">
        <v>3258</v>
      </c>
      <c r="E206" s="0" t="s">
        <v>3259</v>
      </c>
      <c r="F206" s="0" t="s">
        <v>2713</v>
      </c>
      <c r="G206" s="0" t="s">
        <v>3260</v>
      </c>
    </row>
    <row customHeight="1" ht="11.25">
      <c r="A207" s="0" t="s">
        <v>16</v>
      </c>
      <c r="B207" s="0" t="s">
        <v>3247</v>
      </c>
      <c r="C207" s="0" t="s">
        <v>3248</v>
      </c>
      <c r="D207" s="0" t="s">
        <v>3261</v>
      </c>
      <c r="E207" s="0" t="s">
        <v>3262</v>
      </c>
      <c r="F207" s="0" t="s">
        <v>2713</v>
      </c>
      <c r="G207" s="0" t="s">
        <v>3263</v>
      </c>
    </row>
    <row customHeight="1" ht="11.25">
      <c r="A208" s="0" t="s">
        <v>16</v>
      </c>
      <c r="B208" s="0" t="s">
        <v>3247</v>
      </c>
      <c r="C208" s="0" t="s">
        <v>3248</v>
      </c>
      <c r="D208" s="0" t="s">
        <v>3264</v>
      </c>
      <c r="E208" s="0" t="s">
        <v>3265</v>
      </c>
      <c r="F208" s="0" t="s">
        <v>2713</v>
      </c>
      <c r="G208" s="0" t="s">
        <v>3266</v>
      </c>
    </row>
    <row customHeight="1" ht="11.25">
      <c r="A209" s="0" t="s">
        <v>16</v>
      </c>
      <c r="B209" s="0" t="s">
        <v>3247</v>
      </c>
      <c r="C209" s="0" t="s">
        <v>3248</v>
      </c>
      <c r="D209" s="0" t="s">
        <v>3267</v>
      </c>
      <c r="E209" s="0" t="s">
        <v>3268</v>
      </c>
      <c r="F209" s="0" t="s">
        <v>2713</v>
      </c>
      <c r="G209" s="0" t="s">
        <v>3269</v>
      </c>
    </row>
    <row customHeight="1" ht="11.25">
      <c r="A210" s="0" t="s">
        <v>16</v>
      </c>
      <c r="B210" s="0" t="s">
        <v>3247</v>
      </c>
      <c r="C210" s="0" t="s">
        <v>3248</v>
      </c>
      <c r="D210" s="0" t="s">
        <v>3270</v>
      </c>
      <c r="E210" s="0" t="s">
        <v>3271</v>
      </c>
      <c r="F210" s="0" t="s">
        <v>2713</v>
      </c>
      <c r="G210" s="0" t="s">
        <v>3272</v>
      </c>
    </row>
    <row customHeight="1" ht="11.25">
      <c r="A211" s="0" t="s">
        <v>16</v>
      </c>
      <c r="B211" s="0" t="s">
        <v>3247</v>
      </c>
      <c r="C211" s="0" t="s">
        <v>3248</v>
      </c>
      <c r="D211" s="0" t="s">
        <v>3273</v>
      </c>
      <c r="E211" s="0" t="s">
        <v>3274</v>
      </c>
      <c r="F211" s="0" t="s">
        <v>2713</v>
      </c>
      <c r="G211" s="0" t="s">
        <v>3275</v>
      </c>
    </row>
    <row customHeight="1" ht="11.25">
      <c r="A212" s="0" t="s">
        <v>16</v>
      </c>
      <c r="B212" s="0" t="s">
        <v>3247</v>
      </c>
      <c r="C212" s="0" t="s">
        <v>3248</v>
      </c>
      <c r="D212" s="0" t="s">
        <v>3276</v>
      </c>
      <c r="E212" s="0" t="s">
        <v>3277</v>
      </c>
      <c r="F212" s="0" t="s">
        <v>2713</v>
      </c>
      <c r="G212" s="0" t="s">
        <v>3278</v>
      </c>
    </row>
    <row customHeight="1" ht="11.25">
      <c r="A213" s="0" t="s">
        <v>16</v>
      </c>
      <c r="B213" s="0" t="s">
        <v>3247</v>
      </c>
      <c r="C213" s="0" t="s">
        <v>3248</v>
      </c>
      <c r="D213" s="0" t="s">
        <v>3247</v>
      </c>
      <c r="E213" s="0" t="s">
        <v>3248</v>
      </c>
      <c r="F213" s="0" t="s">
        <v>2710</v>
      </c>
      <c r="G213" s="0" t="s">
        <v>3279</v>
      </c>
    </row>
    <row customHeight="1" ht="11.25">
      <c r="A214" s="0" t="s">
        <v>16</v>
      </c>
      <c r="B214" s="0" t="s">
        <v>3247</v>
      </c>
      <c r="C214" s="0" t="s">
        <v>3248</v>
      </c>
      <c r="D214" s="0" t="s">
        <v>3280</v>
      </c>
      <c r="E214" s="0" t="s">
        <v>3281</v>
      </c>
      <c r="F214" s="0" t="s">
        <v>2713</v>
      </c>
      <c r="G214" s="0" t="s">
        <v>3282</v>
      </c>
    </row>
    <row customHeight="1" ht="11.25">
      <c r="A215" s="0" t="s">
        <v>16</v>
      </c>
      <c r="B215" s="0" t="s">
        <v>3247</v>
      </c>
      <c r="C215" s="0" t="s">
        <v>3248</v>
      </c>
      <c r="D215" s="0" t="s">
        <v>3283</v>
      </c>
      <c r="E215" s="0" t="s">
        <v>3284</v>
      </c>
      <c r="F215" s="0" t="s">
        <v>2713</v>
      </c>
      <c r="G215" s="0" t="s">
        <v>3285</v>
      </c>
    </row>
    <row customHeight="1" ht="11.25">
      <c r="A216" s="0" t="s">
        <v>16</v>
      </c>
      <c r="B216" s="0" t="s">
        <v>3247</v>
      </c>
      <c r="C216" s="0" t="s">
        <v>3248</v>
      </c>
      <c r="D216" s="0" t="s">
        <v>3286</v>
      </c>
      <c r="E216" s="0" t="s">
        <v>3287</v>
      </c>
      <c r="F216" s="0" t="s">
        <v>2713</v>
      </c>
      <c r="G216" s="0" t="s">
        <v>3288</v>
      </c>
    </row>
    <row customHeight="1" ht="11.25">
      <c r="A217" s="0" t="s">
        <v>16</v>
      </c>
      <c r="B217" s="0" t="s">
        <v>3247</v>
      </c>
      <c r="C217" s="0" t="s">
        <v>3248</v>
      </c>
      <c r="D217" s="0" t="s">
        <v>3289</v>
      </c>
      <c r="E217" s="0" t="s">
        <v>3290</v>
      </c>
      <c r="F217" s="0" t="s">
        <v>2713</v>
      </c>
      <c r="G217" s="0" t="s">
        <v>3291</v>
      </c>
    </row>
    <row customHeight="1" ht="11.25">
      <c r="A218" s="0" t="s">
        <v>16</v>
      </c>
      <c r="B218" s="0" t="s">
        <v>3247</v>
      </c>
      <c r="C218" s="0" t="s">
        <v>3248</v>
      </c>
      <c r="D218" s="0" t="s">
        <v>3292</v>
      </c>
      <c r="E218" s="0" t="s">
        <v>3293</v>
      </c>
      <c r="F218" s="0" t="s">
        <v>2713</v>
      </c>
      <c r="G218" s="0" t="s">
        <v>3294</v>
      </c>
    </row>
    <row customHeight="1" ht="11.25">
      <c r="A219" s="0" t="s">
        <v>16</v>
      </c>
      <c r="B219" s="0" t="s">
        <v>3247</v>
      </c>
      <c r="C219" s="0" t="s">
        <v>3248</v>
      </c>
      <c r="D219" s="0" t="s">
        <v>3295</v>
      </c>
      <c r="E219" s="0" t="s">
        <v>3296</v>
      </c>
      <c r="F219" s="0" t="s">
        <v>2713</v>
      </c>
      <c r="G219" s="0" t="s">
        <v>3297</v>
      </c>
    </row>
    <row customHeight="1" ht="11.25">
      <c r="A220" s="0" t="s">
        <v>16</v>
      </c>
      <c r="B220" s="0" t="s">
        <v>3247</v>
      </c>
      <c r="C220" s="0" t="s">
        <v>3248</v>
      </c>
      <c r="D220" s="0" t="s">
        <v>3298</v>
      </c>
      <c r="E220" s="0" t="s">
        <v>3299</v>
      </c>
      <c r="F220" s="0" t="s">
        <v>2718</v>
      </c>
      <c r="G220" s="0" t="s">
        <v>3300</v>
      </c>
    </row>
    <row customHeight="1" ht="11.25">
      <c r="A221" s="0" t="s">
        <v>16</v>
      </c>
      <c r="B221" s="0" t="s">
        <v>3301</v>
      </c>
      <c r="C221" s="0" t="s">
        <v>3302</v>
      </c>
      <c r="D221" s="0" t="s">
        <v>3303</v>
      </c>
      <c r="E221" s="0" t="s">
        <v>3304</v>
      </c>
      <c r="F221" s="0" t="s">
        <v>2713</v>
      </c>
      <c r="G221" s="0" t="s">
        <v>3305</v>
      </c>
    </row>
    <row customHeight="1" ht="11.25">
      <c r="A222" s="0" t="s">
        <v>16</v>
      </c>
      <c r="B222" s="0" t="s">
        <v>3301</v>
      </c>
      <c r="C222" s="0" t="s">
        <v>3302</v>
      </c>
      <c r="D222" s="0" t="s">
        <v>3306</v>
      </c>
      <c r="E222" s="0" t="s">
        <v>3307</v>
      </c>
      <c r="F222" s="0" t="s">
        <v>2713</v>
      </c>
      <c r="G222" s="0" t="s">
        <v>3308</v>
      </c>
    </row>
    <row customHeight="1" ht="11.25">
      <c r="A223" s="0" t="s">
        <v>16</v>
      </c>
      <c r="B223" s="0" t="s">
        <v>3301</v>
      </c>
      <c r="C223" s="0" t="s">
        <v>3302</v>
      </c>
      <c r="D223" s="0" t="s">
        <v>3309</v>
      </c>
      <c r="E223" s="0" t="s">
        <v>3310</v>
      </c>
      <c r="F223" s="0" t="s">
        <v>2713</v>
      </c>
      <c r="G223" s="0" t="s">
        <v>3311</v>
      </c>
    </row>
    <row customHeight="1" ht="11.25">
      <c r="A224" s="0" t="s">
        <v>16</v>
      </c>
      <c r="B224" s="0" t="s">
        <v>3301</v>
      </c>
      <c r="C224" s="0" t="s">
        <v>3302</v>
      </c>
      <c r="D224" s="0" t="s">
        <v>3312</v>
      </c>
      <c r="E224" s="0" t="s">
        <v>3313</v>
      </c>
      <c r="F224" s="0" t="s">
        <v>2713</v>
      </c>
      <c r="G224" s="0" t="s">
        <v>3314</v>
      </c>
    </row>
    <row customHeight="1" ht="11.25">
      <c r="A225" s="0" t="s">
        <v>16</v>
      </c>
      <c r="B225" s="0" t="s">
        <v>3301</v>
      </c>
      <c r="C225" s="0" t="s">
        <v>3302</v>
      </c>
      <c r="D225" s="0" t="s">
        <v>3315</v>
      </c>
      <c r="E225" s="0" t="s">
        <v>3316</v>
      </c>
      <c r="F225" s="0" t="s">
        <v>2713</v>
      </c>
      <c r="G225" s="0" t="s">
        <v>3317</v>
      </c>
    </row>
    <row customHeight="1" ht="11.25">
      <c r="A226" s="0" t="s">
        <v>16</v>
      </c>
      <c r="B226" s="0" t="s">
        <v>3301</v>
      </c>
      <c r="C226" s="0" t="s">
        <v>3302</v>
      </c>
      <c r="D226" s="0" t="s">
        <v>3318</v>
      </c>
      <c r="E226" s="0" t="s">
        <v>3319</v>
      </c>
      <c r="F226" s="0" t="s">
        <v>2713</v>
      </c>
      <c r="G226" s="0" t="s">
        <v>3320</v>
      </c>
    </row>
    <row customHeight="1" ht="11.25">
      <c r="A227" s="0" t="s">
        <v>16</v>
      </c>
      <c r="B227" s="0" t="s">
        <v>3301</v>
      </c>
      <c r="C227" s="0" t="s">
        <v>3302</v>
      </c>
      <c r="D227" s="0" t="s">
        <v>3321</v>
      </c>
      <c r="E227" s="0" t="s">
        <v>3322</v>
      </c>
      <c r="F227" s="0" t="s">
        <v>2713</v>
      </c>
      <c r="G227" s="0" t="s">
        <v>3323</v>
      </c>
    </row>
    <row customHeight="1" ht="11.25">
      <c r="A228" s="0" t="s">
        <v>16</v>
      </c>
      <c r="B228" s="0" t="s">
        <v>3301</v>
      </c>
      <c r="C228" s="0" t="s">
        <v>3302</v>
      </c>
      <c r="D228" s="0" t="s">
        <v>3324</v>
      </c>
      <c r="E228" s="0" t="s">
        <v>3325</v>
      </c>
      <c r="F228" s="0" t="s">
        <v>2713</v>
      </c>
      <c r="G228" s="0" t="s">
        <v>3326</v>
      </c>
    </row>
    <row customHeight="1" ht="11.25">
      <c r="A229" s="0" t="s">
        <v>16</v>
      </c>
      <c r="B229" s="0" t="s">
        <v>3301</v>
      </c>
      <c r="C229" s="0" t="s">
        <v>3302</v>
      </c>
      <c r="D229" s="0" t="s">
        <v>3327</v>
      </c>
      <c r="E229" s="0" t="s">
        <v>3328</v>
      </c>
      <c r="F229" s="0" t="s">
        <v>2713</v>
      </c>
      <c r="G229" s="0" t="s">
        <v>3329</v>
      </c>
    </row>
    <row customHeight="1" ht="11.25">
      <c r="A230" s="0" t="s">
        <v>16</v>
      </c>
      <c r="B230" s="0" t="s">
        <v>3301</v>
      </c>
      <c r="C230" s="0" t="s">
        <v>3302</v>
      </c>
      <c r="D230" s="0" t="s">
        <v>3301</v>
      </c>
      <c r="E230" s="0" t="s">
        <v>3302</v>
      </c>
      <c r="F230" s="0" t="s">
        <v>2710</v>
      </c>
      <c r="G230" s="0" t="s">
        <v>3330</v>
      </c>
    </row>
    <row customHeight="1" ht="11.25">
      <c r="A231" s="0" t="s">
        <v>16</v>
      </c>
      <c r="B231" s="0" t="s">
        <v>3301</v>
      </c>
      <c r="C231" s="0" t="s">
        <v>3302</v>
      </c>
      <c r="D231" s="0" t="s">
        <v>3331</v>
      </c>
      <c r="E231" s="0" t="s">
        <v>3332</v>
      </c>
      <c r="F231" s="0" t="s">
        <v>2713</v>
      </c>
      <c r="G231" s="0" t="s">
        <v>3333</v>
      </c>
    </row>
    <row customHeight="1" ht="11.25">
      <c r="A232" s="0" t="s">
        <v>16</v>
      </c>
      <c r="B232" s="0" t="s">
        <v>3301</v>
      </c>
      <c r="C232" s="0" t="s">
        <v>3302</v>
      </c>
      <c r="D232" s="0" t="s">
        <v>3334</v>
      </c>
      <c r="E232" s="0" t="s">
        <v>3335</v>
      </c>
      <c r="F232" s="0" t="s">
        <v>2713</v>
      </c>
      <c r="G232" s="0" t="s">
        <v>3336</v>
      </c>
    </row>
    <row customHeight="1" ht="11.25">
      <c r="A233" s="0" t="s">
        <v>16</v>
      </c>
      <c r="B233" s="0" t="s">
        <v>3337</v>
      </c>
      <c r="C233" s="0" t="s">
        <v>3338</v>
      </c>
      <c r="D233" s="0" t="s">
        <v>3339</v>
      </c>
      <c r="E233" s="0" t="s">
        <v>3340</v>
      </c>
      <c r="F233" s="0" t="s">
        <v>2713</v>
      </c>
      <c r="G233" s="0" t="s">
        <v>3341</v>
      </c>
    </row>
    <row customHeight="1" ht="11.25">
      <c r="A234" s="0" t="s">
        <v>16</v>
      </c>
      <c r="B234" s="0" t="s">
        <v>3337</v>
      </c>
      <c r="C234" s="0" t="s">
        <v>3338</v>
      </c>
      <c r="D234" s="0" t="s">
        <v>2806</v>
      </c>
      <c r="E234" s="0" t="s">
        <v>3342</v>
      </c>
      <c r="F234" s="0" t="s">
        <v>2713</v>
      </c>
      <c r="G234" s="0" t="s">
        <v>3343</v>
      </c>
    </row>
    <row customHeight="1" ht="11.25">
      <c r="A235" s="0" t="s">
        <v>16</v>
      </c>
      <c r="B235" s="0" t="s">
        <v>3337</v>
      </c>
      <c r="C235" s="0" t="s">
        <v>3338</v>
      </c>
      <c r="D235" s="0" t="s">
        <v>3344</v>
      </c>
      <c r="E235" s="0" t="s">
        <v>3345</v>
      </c>
      <c r="F235" s="0" t="s">
        <v>2713</v>
      </c>
      <c r="G235" s="0" t="s">
        <v>3346</v>
      </c>
    </row>
    <row customHeight="1" ht="11.25">
      <c r="A236" s="0" t="s">
        <v>16</v>
      </c>
      <c r="B236" s="0" t="s">
        <v>3337</v>
      </c>
      <c r="C236" s="0" t="s">
        <v>3338</v>
      </c>
      <c r="D236" s="0" t="s">
        <v>3347</v>
      </c>
      <c r="E236" s="0" t="s">
        <v>3348</v>
      </c>
      <c r="F236" s="0" t="s">
        <v>2713</v>
      </c>
      <c r="G236" s="0" t="s">
        <v>3349</v>
      </c>
    </row>
    <row customHeight="1" ht="11.25">
      <c r="A237" s="0" t="s">
        <v>16</v>
      </c>
      <c r="B237" s="0" t="s">
        <v>3337</v>
      </c>
      <c r="C237" s="0" t="s">
        <v>3338</v>
      </c>
      <c r="D237" s="0" t="s">
        <v>3350</v>
      </c>
      <c r="E237" s="0" t="s">
        <v>3351</v>
      </c>
      <c r="F237" s="0" t="s">
        <v>2713</v>
      </c>
      <c r="G237" s="0" t="s">
        <v>3352</v>
      </c>
    </row>
    <row customHeight="1" ht="11.25">
      <c r="A238" s="0" t="s">
        <v>16</v>
      </c>
      <c r="B238" s="0" t="s">
        <v>3337</v>
      </c>
      <c r="C238" s="0" t="s">
        <v>3338</v>
      </c>
      <c r="D238" s="0" t="s">
        <v>3353</v>
      </c>
      <c r="E238" s="0" t="s">
        <v>3354</v>
      </c>
      <c r="F238" s="0" t="s">
        <v>2713</v>
      </c>
      <c r="G238" s="0" t="s">
        <v>3355</v>
      </c>
    </row>
    <row customHeight="1" ht="11.25">
      <c r="A239" s="0" t="s">
        <v>16</v>
      </c>
      <c r="B239" s="0" t="s">
        <v>3337</v>
      </c>
      <c r="C239" s="0" t="s">
        <v>3338</v>
      </c>
      <c r="D239" s="0" t="s">
        <v>3337</v>
      </c>
      <c r="E239" s="0" t="s">
        <v>3338</v>
      </c>
      <c r="F239" s="0" t="s">
        <v>2710</v>
      </c>
      <c r="G239" s="0" t="s">
        <v>3356</v>
      </c>
    </row>
    <row customHeight="1" ht="11.25">
      <c r="A240" s="0" t="s">
        <v>16</v>
      </c>
      <c r="B240" s="0" t="s">
        <v>3337</v>
      </c>
      <c r="C240" s="0" t="s">
        <v>3338</v>
      </c>
      <c r="D240" s="0" t="s">
        <v>3357</v>
      </c>
      <c r="E240" s="0" t="s">
        <v>3358</v>
      </c>
      <c r="F240" s="0" t="s">
        <v>2718</v>
      </c>
      <c r="G240" s="0" t="s">
        <v>3359</v>
      </c>
    </row>
    <row customHeight="1" ht="11.25">
      <c r="A241" s="0" t="s">
        <v>16</v>
      </c>
      <c r="B241" s="0" t="s">
        <v>3360</v>
      </c>
      <c r="C241" s="0" t="s">
        <v>3361</v>
      </c>
      <c r="D241" s="0" t="s">
        <v>3362</v>
      </c>
      <c r="E241" s="0" t="s">
        <v>3363</v>
      </c>
      <c r="F241" s="0" t="s">
        <v>2713</v>
      </c>
      <c r="G241" s="0" t="s">
        <v>3364</v>
      </c>
    </row>
    <row customHeight="1" ht="11.25">
      <c r="A242" s="0" t="s">
        <v>16</v>
      </c>
      <c r="B242" s="0" t="s">
        <v>3360</v>
      </c>
      <c r="C242" s="0" t="s">
        <v>3361</v>
      </c>
      <c r="D242" s="0" t="s">
        <v>3365</v>
      </c>
      <c r="E242" s="0" t="s">
        <v>3366</v>
      </c>
      <c r="F242" s="0" t="s">
        <v>2713</v>
      </c>
      <c r="G242" s="0" t="s">
        <v>3367</v>
      </c>
    </row>
    <row customHeight="1" ht="11.25">
      <c r="A243" s="0" t="s">
        <v>16</v>
      </c>
      <c r="B243" s="0" t="s">
        <v>3360</v>
      </c>
      <c r="C243" s="0" t="s">
        <v>3361</v>
      </c>
      <c r="D243" s="0" t="s">
        <v>3135</v>
      </c>
      <c r="E243" s="0" t="s">
        <v>3368</v>
      </c>
      <c r="F243" s="0" t="s">
        <v>2713</v>
      </c>
      <c r="G243" s="0" t="s">
        <v>3369</v>
      </c>
    </row>
    <row customHeight="1" ht="11.25">
      <c r="A244" s="0" t="s">
        <v>16</v>
      </c>
      <c r="B244" s="0" t="s">
        <v>3360</v>
      </c>
      <c r="C244" s="0" t="s">
        <v>3361</v>
      </c>
      <c r="D244" s="0" t="s">
        <v>3370</v>
      </c>
      <c r="E244" s="0" t="s">
        <v>3371</v>
      </c>
      <c r="F244" s="0" t="s">
        <v>2713</v>
      </c>
      <c r="G244" s="0" t="s">
        <v>3372</v>
      </c>
    </row>
    <row customHeight="1" ht="11.25">
      <c r="A245" s="0" t="s">
        <v>16</v>
      </c>
      <c r="B245" s="0" t="s">
        <v>3360</v>
      </c>
      <c r="C245" s="0" t="s">
        <v>3361</v>
      </c>
      <c r="D245" s="0" t="s">
        <v>3373</v>
      </c>
      <c r="E245" s="0" t="s">
        <v>3374</v>
      </c>
      <c r="F245" s="0" t="s">
        <v>2713</v>
      </c>
      <c r="G245" s="0" t="s">
        <v>3375</v>
      </c>
    </row>
    <row customHeight="1" ht="11.25">
      <c r="A246" s="0" t="s">
        <v>16</v>
      </c>
      <c r="B246" s="0" t="s">
        <v>3360</v>
      </c>
      <c r="C246" s="0" t="s">
        <v>3361</v>
      </c>
      <c r="D246" s="0" t="s">
        <v>3376</v>
      </c>
      <c r="E246" s="0" t="s">
        <v>3377</v>
      </c>
      <c r="F246" s="0" t="s">
        <v>2713</v>
      </c>
      <c r="G246" s="0" t="s">
        <v>3378</v>
      </c>
    </row>
    <row customHeight="1" ht="11.25">
      <c r="A247" s="0" t="s">
        <v>16</v>
      </c>
      <c r="B247" s="0" t="s">
        <v>3360</v>
      </c>
      <c r="C247" s="0" t="s">
        <v>3361</v>
      </c>
      <c r="D247" s="0" t="s">
        <v>3360</v>
      </c>
      <c r="E247" s="0" t="s">
        <v>3361</v>
      </c>
      <c r="F247" s="0" t="s">
        <v>2710</v>
      </c>
      <c r="G247" s="0" t="s">
        <v>3379</v>
      </c>
    </row>
    <row customHeight="1" ht="11.25">
      <c r="A248" s="0" t="s">
        <v>16</v>
      </c>
      <c r="B248" s="0" t="s">
        <v>3360</v>
      </c>
      <c r="C248" s="0" t="s">
        <v>3361</v>
      </c>
      <c r="D248" s="0" t="s">
        <v>3380</v>
      </c>
      <c r="E248" s="0" t="s">
        <v>3381</v>
      </c>
      <c r="F248" s="0" t="s">
        <v>2713</v>
      </c>
      <c r="G248" s="0" t="s">
        <v>3382</v>
      </c>
    </row>
    <row customHeight="1" ht="11.25">
      <c r="A249" s="0" t="s">
        <v>16</v>
      </c>
      <c r="B249" s="0" t="s">
        <v>3360</v>
      </c>
      <c r="C249" s="0" t="s">
        <v>3361</v>
      </c>
      <c r="D249" s="0" t="s">
        <v>3383</v>
      </c>
      <c r="E249" s="0" t="s">
        <v>3384</v>
      </c>
      <c r="F249" s="0" t="s">
        <v>2713</v>
      </c>
      <c r="G249" s="0" t="s">
        <v>3385</v>
      </c>
    </row>
    <row customHeight="1" ht="11.25">
      <c r="A250" s="0" t="s">
        <v>16</v>
      </c>
      <c r="B250" s="0" t="s">
        <v>3386</v>
      </c>
      <c r="C250" s="0" t="s">
        <v>3387</v>
      </c>
      <c r="D250" s="0" t="s">
        <v>3388</v>
      </c>
      <c r="E250" s="0" t="s">
        <v>3389</v>
      </c>
      <c r="F250" s="0" t="s">
        <v>2713</v>
      </c>
      <c r="G250" s="0" t="s">
        <v>3390</v>
      </c>
    </row>
    <row customHeight="1" ht="11.25">
      <c r="A251" s="0" t="s">
        <v>16</v>
      </c>
      <c r="B251" s="0" t="s">
        <v>3386</v>
      </c>
      <c r="C251" s="0" t="s">
        <v>3387</v>
      </c>
      <c r="D251" s="0" t="s">
        <v>3391</v>
      </c>
      <c r="E251" s="0" t="s">
        <v>3392</v>
      </c>
      <c r="F251" s="0" t="s">
        <v>2713</v>
      </c>
      <c r="G251" s="0" t="s">
        <v>3393</v>
      </c>
    </row>
    <row customHeight="1" ht="11.25">
      <c r="A252" s="0" t="s">
        <v>16</v>
      </c>
      <c r="B252" s="0" t="s">
        <v>3386</v>
      </c>
      <c r="C252" s="0" t="s">
        <v>3387</v>
      </c>
      <c r="D252" s="0" t="s">
        <v>3394</v>
      </c>
      <c r="E252" s="0" t="s">
        <v>3395</v>
      </c>
      <c r="F252" s="0" t="s">
        <v>2713</v>
      </c>
      <c r="G252" s="0" t="s">
        <v>3396</v>
      </c>
    </row>
    <row customHeight="1" ht="11.25">
      <c r="A253" s="0" t="s">
        <v>16</v>
      </c>
      <c r="B253" s="0" t="s">
        <v>3386</v>
      </c>
      <c r="C253" s="0" t="s">
        <v>3387</v>
      </c>
      <c r="D253" s="0" t="s">
        <v>2904</v>
      </c>
      <c r="E253" s="0" t="s">
        <v>3397</v>
      </c>
      <c r="F253" s="0" t="s">
        <v>2713</v>
      </c>
      <c r="G253" s="0" t="s">
        <v>3398</v>
      </c>
    </row>
    <row customHeight="1" ht="11.25">
      <c r="A254" s="0" t="s">
        <v>16</v>
      </c>
      <c r="B254" s="0" t="s">
        <v>3386</v>
      </c>
      <c r="C254" s="0" t="s">
        <v>3387</v>
      </c>
      <c r="D254" s="0" t="s">
        <v>3399</v>
      </c>
      <c r="E254" s="0" t="s">
        <v>3400</v>
      </c>
      <c r="F254" s="0" t="s">
        <v>2713</v>
      </c>
      <c r="G254" s="0" t="s">
        <v>3401</v>
      </c>
    </row>
    <row customHeight="1" ht="11.25">
      <c r="A255" s="0" t="s">
        <v>16</v>
      </c>
      <c r="B255" s="0" t="s">
        <v>3386</v>
      </c>
      <c r="C255" s="0" t="s">
        <v>3387</v>
      </c>
      <c r="D255" s="0" t="s">
        <v>3402</v>
      </c>
      <c r="E255" s="0" t="s">
        <v>3403</v>
      </c>
      <c r="F255" s="0" t="s">
        <v>2713</v>
      </c>
      <c r="G255" s="0" t="s">
        <v>3404</v>
      </c>
    </row>
    <row customHeight="1" ht="11.25">
      <c r="A256" s="0" t="s">
        <v>16</v>
      </c>
      <c r="B256" s="0" t="s">
        <v>3386</v>
      </c>
      <c r="C256" s="0" t="s">
        <v>3387</v>
      </c>
      <c r="D256" s="0" t="s">
        <v>3405</v>
      </c>
      <c r="E256" s="0" t="s">
        <v>3406</v>
      </c>
      <c r="F256" s="0" t="s">
        <v>2713</v>
      </c>
      <c r="G256" s="0" t="s">
        <v>3407</v>
      </c>
    </row>
    <row customHeight="1" ht="11.25">
      <c r="A257" s="0" t="s">
        <v>16</v>
      </c>
      <c r="B257" s="0" t="s">
        <v>3386</v>
      </c>
      <c r="C257" s="0" t="s">
        <v>3387</v>
      </c>
      <c r="D257" s="0" t="s">
        <v>3408</v>
      </c>
      <c r="E257" s="0" t="s">
        <v>3409</v>
      </c>
      <c r="F257" s="0" t="s">
        <v>2713</v>
      </c>
      <c r="G257" s="0" t="s">
        <v>3410</v>
      </c>
    </row>
    <row customHeight="1" ht="11.25">
      <c r="A258" s="0" t="s">
        <v>16</v>
      </c>
      <c r="B258" s="0" t="s">
        <v>3386</v>
      </c>
      <c r="C258" s="0" t="s">
        <v>3387</v>
      </c>
      <c r="D258" s="0" t="s">
        <v>3411</v>
      </c>
      <c r="E258" s="0" t="s">
        <v>3412</v>
      </c>
      <c r="F258" s="0" t="s">
        <v>2713</v>
      </c>
      <c r="G258" s="0" t="s">
        <v>3413</v>
      </c>
    </row>
    <row customHeight="1" ht="11.25">
      <c r="A259" s="0" t="s">
        <v>16</v>
      </c>
      <c r="B259" s="0" t="s">
        <v>3386</v>
      </c>
      <c r="C259" s="0" t="s">
        <v>3387</v>
      </c>
      <c r="D259" s="0" t="s">
        <v>3414</v>
      </c>
      <c r="E259" s="0" t="s">
        <v>3415</v>
      </c>
      <c r="F259" s="0" t="s">
        <v>2713</v>
      </c>
      <c r="G259" s="0" t="s">
        <v>3416</v>
      </c>
    </row>
    <row customHeight="1" ht="11.25">
      <c r="A260" s="0" t="s">
        <v>16</v>
      </c>
      <c r="B260" s="0" t="s">
        <v>3386</v>
      </c>
      <c r="C260" s="0" t="s">
        <v>3387</v>
      </c>
      <c r="D260" s="0" t="s">
        <v>3386</v>
      </c>
      <c r="E260" s="0" t="s">
        <v>3387</v>
      </c>
      <c r="F260" s="0" t="s">
        <v>2710</v>
      </c>
      <c r="G260" s="0" t="s">
        <v>3417</v>
      </c>
    </row>
    <row customHeight="1" ht="11.25">
      <c r="A261" s="0" t="s">
        <v>16</v>
      </c>
      <c r="B261" s="0" t="s">
        <v>3386</v>
      </c>
      <c r="C261" s="0" t="s">
        <v>3387</v>
      </c>
      <c r="D261" s="0" t="s">
        <v>3418</v>
      </c>
      <c r="E261" s="0" t="s">
        <v>3419</v>
      </c>
      <c r="F261" s="0" t="s">
        <v>2741</v>
      </c>
      <c r="G261" s="0" t="s">
        <v>3420</v>
      </c>
    </row>
    <row customHeight="1" ht="11.25">
      <c r="A262" s="0" t="s">
        <v>16</v>
      </c>
      <c r="B262" s="0" t="s">
        <v>3386</v>
      </c>
      <c r="C262" s="0" t="s">
        <v>3387</v>
      </c>
      <c r="D262" s="0" t="s">
        <v>3421</v>
      </c>
      <c r="E262" s="0" t="s">
        <v>3422</v>
      </c>
      <c r="F262" s="0" t="s">
        <v>2713</v>
      </c>
      <c r="G262" s="0" t="s">
        <v>3423</v>
      </c>
    </row>
    <row customHeight="1" ht="11.25">
      <c r="A263" s="0" t="s">
        <v>16</v>
      </c>
      <c r="B263" s="0" t="s">
        <v>3424</v>
      </c>
      <c r="C263" s="0" t="s">
        <v>3425</v>
      </c>
      <c r="D263" s="0" t="s">
        <v>3426</v>
      </c>
      <c r="E263" s="0" t="s">
        <v>3427</v>
      </c>
      <c r="F263" s="0" t="s">
        <v>2713</v>
      </c>
      <c r="G263" s="0" t="s">
        <v>3428</v>
      </c>
    </row>
    <row customHeight="1" ht="11.25">
      <c r="A264" s="0" t="s">
        <v>16</v>
      </c>
      <c r="B264" s="0" t="s">
        <v>3424</v>
      </c>
      <c r="C264" s="0" t="s">
        <v>3425</v>
      </c>
      <c r="D264" s="0" t="s">
        <v>3429</v>
      </c>
      <c r="E264" s="0" t="s">
        <v>3430</v>
      </c>
      <c r="F264" s="0" t="s">
        <v>2713</v>
      </c>
      <c r="G264" s="0" t="s">
        <v>3431</v>
      </c>
    </row>
    <row customHeight="1" ht="11.25">
      <c r="A265" s="0" t="s">
        <v>16</v>
      </c>
      <c r="B265" s="0" t="s">
        <v>3424</v>
      </c>
      <c r="C265" s="0" t="s">
        <v>3425</v>
      </c>
      <c r="D265" s="0" t="s">
        <v>3432</v>
      </c>
      <c r="E265" s="0" t="s">
        <v>3433</v>
      </c>
      <c r="F265" s="0" t="s">
        <v>2713</v>
      </c>
      <c r="G265" s="0" t="s">
        <v>3434</v>
      </c>
    </row>
    <row customHeight="1" ht="11.25">
      <c r="A266" s="0" t="s">
        <v>16</v>
      </c>
      <c r="B266" s="0" t="s">
        <v>3424</v>
      </c>
      <c r="C266" s="0" t="s">
        <v>3425</v>
      </c>
      <c r="D266" s="0" t="s">
        <v>3435</v>
      </c>
      <c r="E266" s="0" t="s">
        <v>3436</v>
      </c>
      <c r="F266" s="0" t="s">
        <v>2713</v>
      </c>
      <c r="G266" s="0" t="s">
        <v>3437</v>
      </c>
    </row>
    <row customHeight="1" ht="11.25">
      <c r="A267" s="0" t="s">
        <v>16</v>
      </c>
      <c r="B267" s="0" t="s">
        <v>3424</v>
      </c>
      <c r="C267" s="0" t="s">
        <v>3425</v>
      </c>
      <c r="D267" s="0" t="s">
        <v>3438</v>
      </c>
      <c r="E267" s="0" t="s">
        <v>3439</v>
      </c>
      <c r="F267" s="0" t="s">
        <v>2741</v>
      </c>
      <c r="G267" s="0" t="s">
        <v>3440</v>
      </c>
    </row>
    <row customHeight="1" ht="11.25">
      <c r="A268" s="0" t="s">
        <v>16</v>
      </c>
      <c r="B268" s="0" t="s">
        <v>3424</v>
      </c>
      <c r="C268" s="0" t="s">
        <v>3425</v>
      </c>
      <c r="D268" s="0" t="s">
        <v>3441</v>
      </c>
      <c r="E268" s="0" t="s">
        <v>3442</v>
      </c>
      <c r="F268" s="0" t="s">
        <v>2741</v>
      </c>
      <c r="G268" s="0" t="s">
        <v>3443</v>
      </c>
    </row>
    <row customHeight="1" ht="11.25">
      <c r="A269" s="0" t="s">
        <v>16</v>
      </c>
      <c r="B269" s="0" t="s">
        <v>3424</v>
      </c>
      <c r="C269" s="0" t="s">
        <v>3425</v>
      </c>
      <c r="D269" s="0" t="s">
        <v>3444</v>
      </c>
      <c r="E269" s="0" t="s">
        <v>3445</v>
      </c>
      <c r="F269" s="0" t="s">
        <v>2713</v>
      </c>
      <c r="G269" s="0" t="s">
        <v>3446</v>
      </c>
    </row>
    <row customHeight="1" ht="11.25">
      <c r="A270" s="0" t="s">
        <v>16</v>
      </c>
      <c r="B270" s="0" t="s">
        <v>3424</v>
      </c>
      <c r="C270" s="0" t="s">
        <v>3425</v>
      </c>
      <c r="D270" s="0" t="s">
        <v>3447</v>
      </c>
      <c r="E270" s="0" t="s">
        <v>3448</v>
      </c>
      <c r="F270" s="0" t="s">
        <v>2713</v>
      </c>
      <c r="G270" s="0" t="s">
        <v>3449</v>
      </c>
    </row>
    <row customHeight="1" ht="11.25">
      <c r="A271" s="0" t="s">
        <v>16</v>
      </c>
      <c r="B271" s="0" t="s">
        <v>3424</v>
      </c>
      <c r="C271" s="0" t="s">
        <v>3425</v>
      </c>
      <c r="D271" s="0" t="s">
        <v>3450</v>
      </c>
      <c r="E271" s="0" t="s">
        <v>3451</v>
      </c>
      <c r="F271" s="0" t="s">
        <v>2713</v>
      </c>
      <c r="G271" s="0" t="s">
        <v>3452</v>
      </c>
    </row>
    <row customHeight="1" ht="11.25">
      <c r="A272" s="0" t="s">
        <v>16</v>
      </c>
      <c r="B272" s="0" t="s">
        <v>3424</v>
      </c>
      <c r="C272" s="0" t="s">
        <v>3425</v>
      </c>
      <c r="D272" s="0" t="s">
        <v>3453</v>
      </c>
      <c r="E272" s="0" t="s">
        <v>3454</v>
      </c>
      <c r="F272" s="0" t="s">
        <v>2713</v>
      </c>
      <c r="G272" s="0" t="s">
        <v>3455</v>
      </c>
    </row>
    <row customHeight="1" ht="11.25">
      <c r="A273" s="0" t="s">
        <v>16</v>
      </c>
      <c r="B273" s="0" t="s">
        <v>3424</v>
      </c>
      <c r="C273" s="0" t="s">
        <v>3425</v>
      </c>
      <c r="D273" s="0" t="s">
        <v>3424</v>
      </c>
      <c r="E273" s="0" t="s">
        <v>3425</v>
      </c>
      <c r="F273" s="0" t="s">
        <v>2710</v>
      </c>
      <c r="G273" s="0" t="s">
        <v>3456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6B608-F058-13B8-9EB8-10E20F2FC8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3488</v>
      </c>
      <c r="B1" s="835" t="s">
        <v>3489</v>
      </c>
      <c r="C1" s="835" t="s">
        <v>1179</v>
      </c>
    </row>
    <row customHeight="1" ht="11.25">
      <c r="A2" s="835">
        <v>4189678</v>
      </c>
      <c r="B2" s="835" t="s">
        <v>3490</v>
      </c>
      <c r="C2" s="835" t="s">
        <v>3491</v>
      </c>
    </row>
    <row customHeight="1" ht="11.25">
      <c r="A3" s="835">
        <v>4190415</v>
      </c>
      <c r="B3" s="835" t="s">
        <v>3492</v>
      </c>
      <c r="C3" s="835" t="s">
        <v>3491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C31A3-BCAF-4158-E236-5FF92A4627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3493</v>
      </c>
      <c r="B1" s="163" t="s">
        <v>3494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61E98-DAA9-9FF8-73A8-C82FA78DA3B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3495</v>
      </c>
      <c r="B1" s="0" t="b">
        <v>1</v>
      </c>
    </row>
    <row customHeight="1" ht="11.25">
      <c r="A2" s="0" t="s">
        <v>3496</v>
      </c>
      <c r="B2" s="0" t="b">
        <v>0</v>
      </c>
    </row>
    <row customHeight="1" ht="11.25">
      <c r="A3" s="0" t="s">
        <v>3497</v>
      </c>
      <c r="B3" s="0" t="b">
        <v>0</v>
      </c>
    </row>
    <row customHeight="1" ht="11.25">
      <c r="A4" s="0" t="s">
        <v>3498</v>
      </c>
      <c r="B4" s="0" t="b">
        <v>1</v>
      </c>
    </row>
    <row customHeight="1" ht="11.25">
      <c r="A5" s="0" t="s">
        <v>3499</v>
      </c>
      <c r="B5" s="0" t="b">
        <v>0</v>
      </c>
    </row>
    <row customHeight="1" ht="11.25">
      <c r="A6" s="0" t="s">
        <v>3500</v>
      </c>
      <c r="B6" s="0" t="b">
        <v>0</v>
      </c>
    </row>
    <row customHeight="1" ht="11.25">
      <c r="A7" s="0" t="s">
        <v>3501</v>
      </c>
      <c r="B7" s="0" t="b">
        <v>0</v>
      </c>
    </row>
    <row customHeight="1" ht="11.25">
      <c r="A8" s="0" t="s">
        <v>3502</v>
      </c>
      <c r="B8" s="0" t="b">
        <v>0</v>
      </c>
    </row>
    <row customHeight="1" ht="11.25">
      <c r="A9" s="0" t="s">
        <v>3503</v>
      </c>
      <c r="B9" s="0" t="b">
        <v>0</v>
      </c>
    </row>
    <row customHeight="1" ht="11.25">
      <c r="A10" s="0" t="s">
        <v>3504</v>
      </c>
      <c r="B10" s="0" t="b">
        <v>0</v>
      </c>
    </row>
    <row customHeight="1" ht="11.25">
      <c r="A11" s="0" t="s">
        <v>3505</v>
      </c>
      <c r="B11" s="0" t="b">
        <v>0</v>
      </c>
    </row>
    <row customHeight="1" ht="11.25">
      <c r="A12" s="0" t="s">
        <v>3506</v>
      </c>
      <c r="B12" s="0" t="b">
        <v>0</v>
      </c>
    </row>
    <row customHeight="1" ht="11.25">
      <c r="A13" s="0" t="s">
        <v>3507</v>
      </c>
      <c r="B13" s="0" t="b">
        <v>0</v>
      </c>
    </row>
    <row customHeight="1" ht="11.25">
      <c r="A14" s="0" t="s">
        <v>3508</v>
      </c>
      <c r="B14" s="0" t="b">
        <v>1</v>
      </c>
    </row>
    <row customHeight="1" ht="11.25">
      <c r="A15" s="0" t="s">
        <v>3509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5C73B-FE72-A778-F838-40C60BC588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E6E08-C21E-1F18-CBCC-E43DD1084CD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3510</v>
      </c>
      <c r="B1" s="67" t="s">
        <v>3511</v>
      </c>
    </row>
    <row customHeight="1" ht="11.25">
      <c r="A2" s="64" t="s">
        <v>3512</v>
      </c>
      <c r="B2" s="64" t="s">
        <v>3513</v>
      </c>
    </row>
    <row customHeight="1" ht="11.25">
      <c r="A3" s="64" t="s">
        <v>3514</v>
      </c>
      <c r="B3" s="64" t="s">
        <v>3515</v>
      </c>
    </row>
    <row customHeight="1" ht="11.25">
      <c r="A4" s="64" t="s">
        <v>3516</v>
      </c>
      <c r="B4" s="64" t="s">
        <v>3517</v>
      </c>
    </row>
    <row customHeight="1" ht="11.25">
      <c r="A5" s="64" t="s">
        <v>3518</v>
      </c>
      <c r="B5" s="64" t="s">
        <v>3519</v>
      </c>
    </row>
    <row customHeight="1" ht="11.25">
      <c r="A6" s="64" t="s">
        <v>3520</v>
      </c>
      <c r="B6" s="64" t="s">
        <v>3521</v>
      </c>
    </row>
    <row customHeight="1" ht="11.25">
      <c r="A7" s="64" t="s">
        <v>3522</v>
      </c>
      <c r="B7" s="64" t="s">
        <v>3523</v>
      </c>
    </row>
    <row customHeight="1" ht="11.25">
      <c r="A8" s="64" t="s">
        <v>3524</v>
      </c>
      <c r="B8" s="64" t="s">
        <v>3525</v>
      </c>
    </row>
    <row customHeight="1" ht="11.25">
      <c r="A9" s="64" t="s">
        <v>3526</v>
      </c>
      <c r="B9" s="64" t="s">
        <v>3527</v>
      </c>
    </row>
    <row customHeight="1" ht="11.25">
      <c r="A10" s="64" t="s">
        <v>3528</v>
      </c>
      <c r="B10" s="64" t="s">
        <v>3529</v>
      </c>
    </row>
    <row customHeight="1" ht="11.25">
      <c r="A11" s="64" t="s">
        <v>3530</v>
      </c>
      <c r="B11" s="64" t="s">
        <v>3531</v>
      </c>
    </row>
    <row customHeight="1" ht="11.25">
      <c r="A12" s="64" t="s">
        <v>3532</v>
      </c>
      <c r="B12" s="64" t="s">
        <v>3533</v>
      </c>
    </row>
    <row customHeight="1" ht="11.25">
      <c r="A13" s="64" t="s">
        <v>3534</v>
      </c>
      <c r="B13" s="64" t="s">
        <v>3535</v>
      </c>
    </row>
    <row customHeight="1" ht="11.25">
      <c r="A14" s="64" t="s">
        <v>3536</v>
      </c>
      <c r="B14" s="64" t="s">
        <v>3537</v>
      </c>
    </row>
    <row customHeight="1" ht="11.25">
      <c r="A15" s="64" t="s">
        <v>3538</v>
      </c>
      <c r="B15" s="64" t="s">
        <v>3539</v>
      </c>
    </row>
    <row customHeight="1" ht="11.25">
      <c r="A16" s="64" t="s">
        <v>3540</v>
      </c>
      <c r="B16" s="64" t="s">
        <v>3541</v>
      </c>
    </row>
    <row customHeight="1" ht="11.25">
      <c r="A17" s="64" t="s">
        <v>3542</v>
      </c>
      <c r="B17" s="64" t="s">
        <v>3543</v>
      </c>
    </row>
    <row customHeight="1" ht="11.25">
      <c r="A18" s="64" t="s">
        <v>3544</v>
      </c>
      <c r="B18" s="64" t="s">
        <v>3545</v>
      </c>
    </row>
    <row customHeight="1" ht="11.25">
      <c r="A19" s="64" t="s">
        <v>3546</v>
      </c>
      <c r="B19" s="64" t="s">
        <v>3547</v>
      </c>
    </row>
    <row customHeight="1" ht="11.25">
      <c r="A20" s="64" t="s">
        <v>3548</v>
      </c>
      <c r="B20" s="64" t="s">
        <v>3549</v>
      </c>
    </row>
    <row customHeight="1" ht="11.25">
      <c r="A21" s="64" t="s">
        <v>3550</v>
      </c>
      <c r="B21" s="64" t="s">
        <v>3551</v>
      </c>
    </row>
    <row customHeight="1" ht="11.25">
      <c r="A22" s="64" t="s">
        <v>3552</v>
      </c>
      <c r="B22" s="64" t="s">
        <v>3553</v>
      </c>
    </row>
    <row customHeight="1" ht="11.25">
      <c r="A23" s="64" t="s">
        <v>3554</v>
      </c>
      <c r="B23" s="64" t="s">
        <v>3555</v>
      </c>
    </row>
    <row customHeight="1" ht="11.25">
      <c r="A24" s="64" t="s">
        <v>3556</v>
      </c>
      <c r="B24" s="64" t="s">
        <v>3557</v>
      </c>
    </row>
    <row customHeight="1" ht="11.25">
      <c r="A25" s="64" t="s">
        <v>3558</v>
      </c>
      <c r="B25" s="64" t="s">
        <v>3559</v>
      </c>
    </row>
    <row customHeight="1" ht="11.25">
      <c r="A26" s="64" t="s">
        <v>3560</v>
      </c>
      <c r="B26" s="64" t="s">
        <v>3561</v>
      </c>
    </row>
    <row customHeight="1" ht="11.25">
      <c r="A27" s="64" t="s">
        <v>3562</v>
      </c>
      <c r="B27" s="64" t="s">
        <v>3563</v>
      </c>
    </row>
    <row customHeight="1" ht="11.25">
      <c r="A28" s="64" t="s">
        <v>3564</v>
      </c>
      <c r="B28" s="64" t="s">
        <v>3565</v>
      </c>
    </row>
    <row customHeight="1" ht="11.25">
      <c r="A29" s="64" t="s">
        <v>3566</v>
      </c>
      <c r="B29" s="64" t="s">
        <v>3567</v>
      </c>
    </row>
    <row customHeight="1" ht="11.25">
      <c r="A30" s="64" t="s">
        <v>3568</v>
      </c>
      <c r="B30" s="64" t="s">
        <v>3569</v>
      </c>
    </row>
    <row customHeight="1" ht="11.25">
      <c r="A31" s="64" t="s">
        <v>3570</v>
      </c>
      <c r="B31" s="64" t="s">
        <v>3571</v>
      </c>
    </row>
    <row customHeight="1" ht="11.25">
      <c r="A32" s="64" t="s">
        <v>3572</v>
      </c>
      <c r="B32" s="64" t="s">
        <v>3573</v>
      </c>
    </row>
    <row customHeight="1" ht="11.25">
      <c r="A33" s="64" t="s">
        <v>3574</v>
      </c>
      <c r="B33" s="64" t="s">
        <v>3575</v>
      </c>
    </row>
    <row customHeight="1" ht="11.25">
      <c r="A34" s="64" t="s">
        <v>3576</v>
      </c>
      <c r="B34" s="64" t="s">
        <v>3577</v>
      </c>
    </row>
    <row customHeight="1" ht="11.25">
      <c r="A35" s="64" t="s">
        <v>3578</v>
      </c>
      <c r="B35" s="64" t="s">
        <v>3579</v>
      </c>
    </row>
    <row customHeight="1" ht="11.25">
      <c r="A36" s="64" t="s">
        <v>3580</v>
      </c>
      <c r="B36" s="64" t="s">
        <v>3581</v>
      </c>
    </row>
    <row customHeight="1" ht="11.25">
      <c r="A37" s="64" t="s">
        <v>3582</v>
      </c>
      <c r="B37" s="64" t="s">
        <v>3583</v>
      </c>
    </row>
    <row customHeight="1" ht="11.25">
      <c r="A38" s="64" t="s">
        <v>3584</v>
      </c>
      <c r="B38" s="64" t="s">
        <v>3585</v>
      </c>
    </row>
    <row customHeight="1" ht="11.25">
      <c r="A39" s="64" t="s">
        <v>3586</v>
      </c>
      <c r="B39" s="64" t="s">
        <v>3587</v>
      </c>
    </row>
    <row customHeight="1" ht="11.25">
      <c r="A40" s="64" t="s">
        <v>3588</v>
      </c>
      <c r="B40" s="64" t="s">
        <v>3589</v>
      </c>
    </row>
    <row customHeight="1" ht="11.25">
      <c r="A41" s="64" t="s">
        <v>3590</v>
      </c>
      <c r="B41" s="64" t="s">
        <v>3591</v>
      </c>
    </row>
    <row customHeight="1" ht="11.25">
      <c r="A42" s="64" t="s">
        <v>3592</v>
      </c>
      <c r="B42" s="64" t="s">
        <v>3593</v>
      </c>
    </row>
    <row customHeight="1" ht="11.25">
      <c r="A43" s="64" t="s">
        <v>3594</v>
      </c>
      <c r="B43" s="64" t="s">
        <v>3595</v>
      </c>
    </row>
    <row customHeight="1" ht="11.25">
      <c r="A44" s="64" t="s">
        <v>3596</v>
      </c>
      <c r="B44" s="64" t="s">
        <v>3597</v>
      </c>
    </row>
    <row customHeight="1" ht="11.25">
      <c r="A45" s="64" t="s">
        <v>3598</v>
      </c>
      <c r="B45" s="64" t="s">
        <v>3599</v>
      </c>
    </row>
    <row customHeight="1" ht="11.25">
      <c r="A46" s="64" t="s">
        <v>3600</v>
      </c>
      <c r="B46" s="64" t="s">
        <v>3601</v>
      </c>
    </row>
    <row customHeight="1" ht="11.25">
      <c r="A47" s="64" t="s">
        <v>3602</v>
      </c>
      <c r="B47" s="64" t="s">
        <v>3603</v>
      </c>
    </row>
    <row customHeight="1" ht="11.25">
      <c r="A48" s="64" t="s">
        <v>3604</v>
      </c>
      <c r="B48" s="64" t="s">
        <v>3605</v>
      </c>
    </row>
    <row customHeight="1" ht="11.25">
      <c r="A49" s="64" t="s">
        <v>3606</v>
      </c>
      <c r="B49" s="64" t="s">
        <v>3607</v>
      </c>
    </row>
    <row customHeight="1" ht="11.25">
      <c r="A50" s="64" t="s">
        <v>3608</v>
      </c>
      <c r="B50" s="64" t="s">
        <v>3609</v>
      </c>
    </row>
    <row customHeight="1" ht="11.25">
      <c r="A51" s="64" t="s">
        <v>3610</v>
      </c>
      <c r="B51" s="64" t="s">
        <v>3611</v>
      </c>
    </row>
    <row customHeight="1" ht="11.25">
      <c r="A52" s="64" t="s">
        <v>3612</v>
      </c>
      <c r="B52" s="64" t="s">
        <v>3613</v>
      </c>
    </row>
    <row customHeight="1" ht="11.25">
      <c r="A53" s="64" t="s">
        <v>3614</v>
      </c>
      <c r="B53" s="64" t="s">
        <v>3615</v>
      </c>
    </row>
    <row customHeight="1" ht="11.25">
      <c r="A54" s="64" t="s">
        <v>3616</v>
      </c>
      <c r="B54" s="64" t="s">
        <v>3617</v>
      </c>
    </row>
    <row customHeight="1" ht="11.25">
      <c r="A55" s="64" t="s">
        <v>3618</v>
      </c>
      <c r="B55" s="64" t="s">
        <v>3619</v>
      </c>
    </row>
    <row customHeight="1" ht="11.25">
      <c r="A56" s="64" t="s">
        <v>3620</v>
      </c>
      <c r="B56" s="64" t="s">
        <v>3621</v>
      </c>
    </row>
    <row customHeight="1" ht="11.25">
      <c r="A57" s="64" t="s">
        <v>3622</v>
      </c>
      <c r="B57" s="64" t="s">
        <v>3623</v>
      </c>
    </row>
    <row customHeight="1" ht="11.25">
      <c r="A58" s="64" t="s">
        <v>3624</v>
      </c>
      <c r="B58" s="64" t="s">
        <v>3625</v>
      </c>
    </row>
    <row customHeight="1" ht="11.25">
      <c r="A59" s="64" t="s">
        <v>3626</v>
      </c>
      <c r="B59" s="64" t="s">
        <v>3627</v>
      </c>
    </row>
    <row customHeight="1" ht="11.25">
      <c r="A60" s="64" t="s">
        <v>3628</v>
      </c>
      <c r="B60" s="64" t="s">
        <v>3629</v>
      </c>
    </row>
    <row customHeight="1" ht="11.25">
      <c r="A61" s="64"/>
      <c r="B61" s="64" t="s">
        <v>3630</v>
      </c>
    </row>
    <row customHeight="1" ht="11.25">
      <c r="A62" s="64"/>
      <c r="B62" s="64" t="s">
        <v>3631</v>
      </c>
    </row>
    <row customHeight="1" ht="11.25">
      <c r="A63" s="64"/>
      <c r="B63" s="64" t="s">
        <v>3632</v>
      </c>
    </row>
    <row customHeight="1" ht="11.25">
      <c r="A64" s="64"/>
      <c r="B64" s="64" t="s">
        <v>3633</v>
      </c>
    </row>
    <row customHeight="1" ht="11.25">
      <c r="A65" s="64"/>
      <c r="B65" s="64" t="s">
        <v>3634</v>
      </c>
    </row>
    <row customHeight="1" ht="11.25">
      <c r="A66" s="64"/>
      <c r="B66" s="64" t="s">
        <v>3635</v>
      </c>
    </row>
    <row customHeight="1" ht="11.25">
      <c r="A67" s="64"/>
      <c r="B67" s="64" t="s">
        <v>3636</v>
      </c>
    </row>
    <row customHeight="1" ht="11.25">
      <c r="A68" s="64"/>
      <c r="B68" s="64" t="s">
        <v>3637</v>
      </c>
    </row>
    <row customHeight="1" ht="11.25">
      <c r="A69" s="64"/>
      <c r="B69" s="64" t="s">
        <v>3638</v>
      </c>
    </row>
    <row customHeight="1" ht="11.25">
      <c r="A70" s="64"/>
      <c r="B70" s="64" t="s">
        <v>3639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23EE8-FBF7-42D8-9138-CBF1C57960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3640</v>
      </c>
    </row>
    <row customHeight="1" ht="90">
      <c r="B2" s="94" t="s">
        <v>3641</v>
      </c>
    </row>
    <row customHeight="1" ht="67.5">
      <c r="B3" s="94" t="s">
        <v>3642</v>
      </c>
    </row>
    <row customHeight="1" ht="33.75">
      <c r="B4" s="94" t="s">
        <v>3643</v>
      </c>
    </row>
    <row customHeight="1" ht="11.25">
      <c r="B5" s="94" t="s">
        <v>3644</v>
      </c>
    </row>
    <row customHeight="1" ht="22.5">
      <c r="B6" s="94" t="s">
        <v>3645</v>
      </c>
    </row>
    <row customHeight="1" ht="22.5">
      <c r="B7" s="94" t="s">
        <v>3646</v>
      </c>
    </row>
    <row customHeight="1" ht="22.5">
      <c r="B8" s="94" t="s">
        <v>3647</v>
      </c>
    </row>
    <row customHeight="1" ht="22.5">
      <c r="B9" s="94" t="s">
        <v>3648</v>
      </c>
    </row>
    <row customHeight="1" ht="56.25">
      <c r="B10" s="94" t="s">
        <v>3649</v>
      </c>
    </row>
    <row customHeight="1" ht="12.75">
      <c r="B11" s="159" t="s">
        <v>3650</v>
      </c>
    </row>
    <row customHeight="1" ht="11.25">
      <c r="B12" s="93" t="s">
        <v>3651</v>
      </c>
    </row>
    <row customHeight="1" ht="22.5">
      <c r="B13" s="94" t="s">
        <v>3652</v>
      </c>
    </row>
    <row customHeight="1" ht="67.5">
      <c r="B14" s="94" t="s">
        <v>3653</v>
      </c>
    </row>
    <row customHeight="1" ht="22.5">
      <c r="B15" s="94" t="s">
        <v>3654</v>
      </c>
    </row>
    <row customHeight="1" ht="11.25">
      <c r="B16" s="93" t="s">
        <v>3655</v>
      </c>
      <c r="D16" s="100"/>
    </row>
    <row customHeight="1" ht="33.75">
      <c r="B17" s="94" t="s">
        <v>3656</v>
      </c>
    </row>
    <row customHeight="1" ht="33.75">
      <c r="B18" s="94" t="s">
        <v>3657</v>
      </c>
    </row>
    <row customHeight="1" ht="11.25">
      <c r="B19" s="94" t="s">
        <v>3658</v>
      </c>
    </row>
    <row customHeight="1" ht="33.75">
      <c r="B20" s="94" t="s">
        <v>3659</v>
      </c>
    </row>
    <row customHeight="1" ht="11.25">
      <c r="B21" s="93" t="s">
        <v>3660</v>
      </c>
    </row>
    <row customHeight="1" ht="11.25">
      <c r="B22" s="94" t="s">
        <v>3661</v>
      </c>
    </row>
    <row r="24" customHeight="1" ht="22.5">
      <c r="B24" s="161" t="s">
        <v>3662</v>
      </c>
    </row>
    <row r="26" customHeight="1" ht="11.25">
      <c r="B26" s="93" t="s">
        <v>3663</v>
      </c>
    </row>
    <row customHeight="1" ht="22.5">
      <c r="B27" s="160" t="s">
        <v>399</v>
      </c>
    </row>
    <row customHeight="1" ht="56.25">
      <c r="B28" s="160" t="s">
        <v>3664</v>
      </c>
    </row>
    <row customHeight="1" ht="11.25">
      <c r="B29" s="210" t="s">
        <v>3665</v>
      </c>
    </row>
    <row customHeight="1" ht="22.5">
      <c r="B30" s="160" t="s">
        <v>3666</v>
      </c>
    </row>
    <row r="32" customHeight="1" ht="11.25">
      <c r="A32" s="188"/>
      <c r="B32" s="189" t="s">
        <v>3667</v>
      </c>
    </row>
    <row customHeight="1" ht="14.25">
      <c r="A33" s="190">
        <v>1</v>
      </c>
      <c r="B33" s="191" t="s">
        <v>3668</v>
      </c>
    </row>
    <row customHeight="1" ht="14.25">
      <c r="A34" s="190">
        <v>2</v>
      </c>
      <c r="B34" s="191" t="s">
        <v>3669</v>
      </c>
    </row>
    <row customHeight="1" ht="11.25">
      <c r="B35" s="189" t="s">
        <v>3670</v>
      </c>
    </row>
    <row customHeight="1" ht="11.25">
      <c r="B36" s="191" t="s">
        <v>3671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98348-7878-8928-E702-D2AEA62A29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МП г.о. Саранск "Саранское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